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DSFR.iad2016.local\Share$\00311812\Desktop\決算統計Hp\経営比較0219\010 上水道\"/>
    </mc:Choice>
  </mc:AlternateContent>
  <workbookProtection workbookAlgorithmName="SHA-512" workbookHashValue="8hf3NFsHMo+dW8Qa1lL4B1BmHWNvFO1ygNJyOf/JpfFs1QwmwyHChovquDIAvuqlkTwnGjbRKkDwb3nnCv6XPw==" workbookSaltValue="IiAKYoYfPcVMd2Q576nHDw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<sst xmlns="http://schemas.openxmlformats.org/spreadsheetml/2006/main" count="228" uniqueCount="116">
  <si>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</si>
  <si>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</si>
  <si>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</si>
  <si>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</si>
  <si>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</si>
  <si>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</si>
  <si>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</si>
  <si>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</si>
  <si>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</si>
  <si>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</si>
  <si>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</si>
  <si>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</si>
  <si>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</si>
  <si>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</si>
  <si>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</si>
  <si>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</si>
  <si>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</si>
  <si>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</si>
  <si>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</si>
  <si>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</si>
  <si>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</si>
  <si>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</si>
  <si>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</si>
  <si>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</si>
  <si>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</si>
  <si>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</si>
  <si>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</si>
  <si>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</si>
  <si>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</si>
  <si>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</si>
  <si>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</si>
  <si>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</si>
  <si>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</si>
  <si>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</si>
  <si>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</si>
  <si>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</si>
  <si>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</si>
  <si>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</si>
  <si>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</si>
  <si>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</si>
  <si>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</si>
  <si>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</si>
  <si>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</si>
  <si>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</si>
  <si>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</si>
  <si>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</si>
  <si>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</si>
  <si>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</si>
  <si>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</si>
  <si>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</si>
  <si>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</si>
  <si>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</si>
  <si>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</si>
  <si>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</si>
  <si>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</si>
  <si>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</si>
  <si>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</si>
  <si>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</si>
  <si>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</si>
  <si>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</si>
  <si>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</si>
  <si>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</si>
  <si>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</si>
  <si>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</si>
  <si>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</si>
  <si>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</si>
  <si>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</si>
  <si>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</si>
  <si>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</si>
  <si>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</si>
  <si>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</si>
  <si>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</si>
  <si>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</si>
  <si>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</si>
  <si>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</si>
  <si>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</si>
  <si>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</si>
  <si>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</si>
  <si>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</si>
  <si>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</si>
  <si>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</si>
  <si>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</si>
  <si>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</si>
  <si>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</si>
  <si>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</si>
  <si>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</si>
  <si>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</si>
  <si>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</si>
  <si>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</si>
  <si>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</si>
  <si>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</si>
  <si>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</si>
  <si>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</si>
  <si>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</si>
  <si>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法適用</t>
  </si>
  <si>
    <t>水道事業</t>
  </si>
  <si>
    <t>末端給水事業</t>
  </si>
  <si>
    <t>A9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</si>
  <si>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</si>
  <si>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</si>
  <si>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</si>
  <si>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</si>
  <si>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</si>
  <si>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</si>
  <si>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</si>
  <si>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</si>
  <si>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</si>
  <si>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</si>
  <si>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</si>
  <si>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</si>
  <si>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</si>
  <si>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</si>
  <si>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</si>
  <si>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水道施設及び管路における老朽化率は、類似団体と比較すると低い水準にあるが、法定耐用年数を迎える管路等の更新を行う必要があるため、耐震化計画に基づき基幹管路を優先して行っている。</t>
    <rPh sb="52" eb="54">
      <t>コウシン</t>
    </rPh>
    <rPh sb="55" eb="56">
      <t>オコナ</t>
    </rPh>
    <rPh sb="57" eb="59">
      <t>ヒツヨウ</t>
    </rPh>
    <rPh sb="65" eb="68">
      <t>タイシンカ</t>
    </rPh>
    <rPh sb="68" eb="70">
      <t>ケイカク</t>
    </rPh>
    <rPh sb="71" eb="72">
      <t>モト</t>
    </rPh>
    <rPh sb="74" eb="76">
      <t>キカン</t>
    </rPh>
    <rPh sb="76" eb="78">
      <t>カンロ</t>
    </rPh>
    <rPh sb="79" eb="81">
      <t>ユウセン</t>
    </rPh>
    <rPh sb="83" eb="84">
      <t>オコナ</t>
    </rPh>
    <phoneticPr fontId="4"/>
  </si>
  <si>
    <t>　経営状況は累積欠損金が年々増加しており、健全とはいえない状況にあり、料金改定や有収率の向上、管路の老朽化等、課題が山積みである。
　管路等の老朽化については、このままの経営状況が続くと更新が滞ってしまうことが想定され、安定的な水道水の供給にも支障をきた恐れすがある。
　平成３０年度策定の基本計画や令和２年度策定の経営戦略に基づき、アセットトマネジメントの要素も加えながら経営改善を図りたい。</t>
    <rPh sb="163" eb="164">
      <t>モト</t>
    </rPh>
    <phoneticPr fontId="4"/>
  </si>
  <si>
    <t>　経営状況は累積欠損金が逓増しており、健全とはいえない状況である。さらに、料金改定や有収率・普及率向上に向けた対策など多くの課題が山積している。
　今後は管路の老朽化に伴い更新せざるを得ない状況となるが、この状況が継続すると遅延等が想定され、また、安定的な水道水の供給にも支障をきたす恐れがある。
　本村の水道事業においては、料金改定など経常収支の改善が求められていることから、県及び近隣市町村と情報等を共有し、経営改善を図りたい。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</si>
</sst>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E-4AD5-8FB7-0E4419D6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0.41</c:v>
                </c:pt>
                <c:pt idx="2">
                  <c:v>0.4</c:v>
                </c:pt>
                <c:pt idx="3">
                  <c:v>0.32</c:v>
                </c:pt>
                <c:pt idx="4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E-4AD5-8FB7-0E4419D6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46.13</c:v>
                </c:pt>
                <c:pt idx="1">
                  <c:v>49.06</c:v>
                </c:pt>
                <c:pt idx="2">
                  <c:v>49.57</c:v>
                </c:pt>
                <c:pt idx="3">
                  <c:v>47.9</c:v>
                </c:pt>
                <c:pt idx="4">
                  <c:v>45.19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F-4434-B88B-151696C22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39.909999999999997</c:v>
                </c:pt>
                <c:pt idx="1">
                  <c:v>41.09</c:v>
                </c:pt>
                <c:pt idx="2">
                  <c:v>38.979999999999997</c:v>
                </c:pt>
                <c:pt idx="3">
                  <c:v>39.61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8F-4434-B88B-151696C22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76.84</c:v>
                </c:pt>
                <c:pt idx="1">
                  <c:v>77.930000000000007</c:v>
                </c:pt>
                <c:pt idx="2">
                  <c:v>77.17</c:v>
                </c:pt>
                <c:pt idx="3">
                  <c:v>77.67</c:v>
                </c:pt>
                <c:pt idx="4">
                  <c:v>78.14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1-431A-90F2-7116A395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75.62</c:v>
                </c:pt>
                <c:pt idx="1">
                  <c:v>75.91</c:v>
                </c:pt>
                <c:pt idx="2">
                  <c:v>75.010000000000005</c:v>
                </c:pt>
                <c:pt idx="3">
                  <c:v>72.959999999999994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1-431A-90F2-7116A3950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62.39</c:v>
                </c:pt>
                <c:pt idx="1">
                  <c:v>66.09</c:v>
                </c:pt>
                <c:pt idx="2">
                  <c:v>65.25</c:v>
                </c:pt>
                <c:pt idx="3">
                  <c:v>63.26</c:v>
                </c:pt>
                <c:pt idx="4">
                  <c:v>57.29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8-4FF9-B326-0A5E9111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108.35</c:v>
                </c:pt>
                <c:pt idx="1">
                  <c:v>114.74</c:v>
                </c:pt>
                <c:pt idx="2">
                  <c:v>104.85</c:v>
                </c:pt>
                <c:pt idx="3">
                  <c:v>107.64</c:v>
                </c:pt>
                <c:pt idx="4">
                  <c:v>108.22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8-4FF9-B326-0A5E9111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41.33</c:v>
                </c:pt>
                <c:pt idx="1">
                  <c:v>43.21</c:v>
                </c:pt>
                <c:pt idx="2">
                  <c:v>45.22</c:v>
                </c:pt>
                <c:pt idx="3">
                  <c:v>47.21</c:v>
                </c:pt>
                <c:pt idx="4">
                  <c:v>48.94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9-4ED7-BFBE-BAF72CFE7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52.4</c:v>
                </c:pt>
                <c:pt idx="2">
                  <c:v>51.89</c:v>
                </c:pt>
                <c:pt idx="3">
                  <c:v>54.09</c:v>
                </c:pt>
                <c:pt idx="4">
                  <c:v>52.73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9-4ED7-BFBE-BAF72CFE7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D-40E0-AC4F-894B8637E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11.68</c:v>
                </c:pt>
                <c:pt idx="1">
                  <c:v>14.01</c:v>
                </c:pt>
                <c:pt idx="2">
                  <c:v>14.74</c:v>
                </c:pt>
                <c:pt idx="3">
                  <c:v>18.68</c:v>
                </c:pt>
                <c:pt idx="4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D-40E0-AC4F-894B8637E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1224.1500000000001</c:v>
                </c:pt>
                <c:pt idx="1">
                  <c:v>1210.52</c:v>
                </c:pt>
                <c:pt idx="2">
                  <c:v>1266.52</c:v>
                </c:pt>
                <c:pt idx="3">
                  <c:v>1394.35</c:v>
                </c:pt>
                <c:pt idx="4">
                  <c:v>1573.2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9-4091-8BE7-99C346B0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26.85</c:v>
                </c:pt>
                <c:pt idx="1">
                  <c:v>27.19</c:v>
                </c:pt>
                <c:pt idx="2">
                  <c:v>27.52</c:v>
                </c:pt>
                <c:pt idx="3">
                  <c:v>30.84</c:v>
                </c:pt>
                <c:pt idx="4">
                  <c:v>25.29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9-4091-8BE7-99C346B0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659.25</c:v>
                </c:pt>
                <c:pt idx="1">
                  <c:v>576.03</c:v>
                </c:pt>
                <c:pt idx="2">
                  <c:v>2400.88</c:v>
                </c:pt>
                <c:pt idx="3">
                  <c:v>3200.45</c:v>
                </c:pt>
                <c:pt idx="4">
                  <c:v>530.46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9-4E7C-82C8-12956610B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527.82000000000005</c:v>
                </c:pt>
                <c:pt idx="1">
                  <c:v>477.44</c:v>
                </c:pt>
                <c:pt idx="2">
                  <c:v>445.85</c:v>
                </c:pt>
                <c:pt idx="3">
                  <c:v>450.54</c:v>
                </c:pt>
                <c:pt idx="4">
                  <c:v>348.88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49-4E7C-82C8-12956610B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91.37</c:v>
                </c:pt>
                <c:pt idx="1">
                  <c:v>36.61</c:v>
                </c:pt>
                <c:pt idx="2">
                  <c:v>6.4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9-494B-8C29-04DE12267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488.5</c:v>
                </c:pt>
                <c:pt idx="1">
                  <c:v>485.75</c:v>
                </c:pt>
                <c:pt idx="2">
                  <c:v>516.34</c:v>
                </c:pt>
                <c:pt idx="3">
                  <c:v>496.56</c:v>
                </c:pt>
                <c:pt idx="4">
                  <c:v>540.38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9-494B-8C29-04DE12267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52.82</c:v>
                </c:pt>
                <c:pt idx="1">
                  <c:v>55.88</c:v>
                </c:pt>
                <c:pt idx="2">
                  <c:v>55.02</c:v>
                </c:pt>
                <c:pt idx="3">
                  <c:v>52.65</c:v>
                </c:pt>
                <c:pt idx="4">
                  <c:v>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6-4E53-BE8F-14E6C1ED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82.42</c:v>
                </c:pt>
                <c:pt idx="1">
                  <c:v>83.59</c:v>
                </c:pt>
                <c:pt idx="2">
                  <c:v>83.27</c:v>
                </c:pt>
                <c:pt idx="3">
                  <c:v>84.9</c:v>
                </c:pt>
                <c:pt idx="4">
                  <c:v>83.22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6-4E53-BE8F-14E6C1ED1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140.85</c:v>
                </c:pt>
                <c:pt idx="1">
                  <c:v>132.78</c:v>
                </c:pt>
                <c:pt idx="2">
                  <c:v>136.07</c:v>
                </c:pt>
                <c:pt idx="3">
                  <c:v>140.25</c:v>
                </c:pt>
                <c:pt idx="4">
                  <c:v>158.76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6-44F0-8198-FE698772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226.99</c:v>
                </c:pt>
                <c:pt idx="1">
                  <c:v>230.22</c:v>
                </c:pt>
                <c:pt idx="2">
                  <c:v>228.81</c:v>
                </c:pt>
                <c:pt idx="3">
                  <c:v>231.9</c:v>
                </c:pt>
                <c:pt idx="4">
                  <c:v>234.17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6-44F0-8198-FE6987721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115" zoomScaleNormal="115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山梨県　忍野村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A9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9683</v>
      </c>
      <c r="AM8" s="61"/>
      <c r="AN8" s="61"/>
      <c r="AO8" s="61"/>
      <c r="AP8" s="61"/>
      <c r="AQ8" s="61"/>
      <c r="AR8" s="61"/>
      <c r="AS8" s="61"/>
      <c r="AT8" s="52">
        <f>データ!$S$6</f>
        <v>25.05</v>
      </c>
      <c r="AU8" s="53"/>
      <c r="AV8" s="53"/>
      <c r="AW8" s="53"/>
      <c r="AX8" s="53"/>
      <c r="AY8" s="53"/>
      <c r="AZ8" s="53"/>
      <c r="BA8" s="53"/>
      <c r="BB8" s="54">
        <f>データ!$T$6</f>
        <v>386.55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97.21</v>
      </c>
      <c r="J10" s="53"/>
      <c r="K10" s="53"/>
      <c r="L10" s="53"/>
      <c r="M10" s="53"/>
      <c r="N10" s="53"/>
      <c r="O10" s="64"/>
      <c r="P10" s="54">
        <f>データ!$P$6</f>
        <v>50.61</v>
      </c>
      <c r="Q10" s="54"/>
      <c r="R10" s="54"/>
      <c r="S10" s="54"/>
      <c r="T10" s="54"/>
      <c r="U10" s="54"/>
      <c r="V10" s="54"/>
      <c r="W10" s="61">
        <f>データ!$Q$6</f>
        <v>1100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4864</v>
      </c>
      <c r="AM10" s="61"/>
      <c r="AN10" s="61"/>
      <c r="AO10" s="61"/>
      <c r="AP10" s="61"/>
      <c r="AQ10" s="61"/>
      <c r="AR10" s="61"/>
      <c r="AS10" s="61"/>
      <c r="AT10" s="52">
        <f>データ!$V$6</f>
        <v>8.0500000000000007</v>
      </c>
      <c r="AU10" s="53"/>
      <c r="AV10" s="53"/>
      <c r="AW10" s="53"/>
      <c r="AX10" s="53"/>
      <c r="AY10" s="53"/>
      <c r="AZ10" s="53"/>
      <c r="BA10" s="53"/>
      <c r="BB10" s="54">
        <f>データ!$W$6</f>
        <v>604.22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115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QFffbp86iZM26LNgrZ7X0kEIg0N/At0eYqMt6pHMM9PkdwqCIDG3rJVJUy7qCKGAI47Ff2fp+7j0IBlYBk5Emg==" saltValue="jc/qskeZii2vr/C/QAveu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2019</v>
      </c>
      <c r="C6" s="34">
        <f t="shared" ref="C6:W6" si="3">C7</f>
        <v>194247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山梨県　忍野村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 t="str">
        <f t="shared" si="3"/>
        <v>非設置</v>
      </c>
      <c r="N6" s="35" t="str">
        <f t="shared" si="3"/>
        <v>-</v>
      </c>
      <c r="O6" s="35">
        <f t="shared" si="3"/>
        <v>97.21</v>
      </c>
      <c r="P6" s="35">
        <f t="shared" si="3"/>
        <v>50.61</v>
      </c>
      <c r="Q6" s="35">
        <f t="shared" si="3"/>
        <v>1100</v>
      </c>
      <c r="R6" s="35">
        <f t="shared" si="3"/>
        <v>9683</v>
      </c>
      <c r="S6" s="35">
        <f t="shared" si="3"/>
        <v>25.05</v>
      </c>
      <c r="T6" s="35">
        <f t="shared" si="3"/>
        <v>386.55</v>
      </c>
      <c r="U6" s="35">
        <f t="shared" si="3"/>
        <v>4864</v>
      </c>
      <c r="V6" s="35">
        <f t="shared" si="3"/>
        <v>8.0500000000000007</v>
      </c>
      <c r="W6" s="35">
        <f t="shared" si="3"/>
        <v>604.22</v>
      </c>
      <c r="X6" s="36">
        <f>IF(X7="",NA(),X7)</f>
        <v>62.39</v>
      </c>
      <c r="Y6" s="36">
        <f t="shared" ref="Y6:AG6" si="4">IF(Y7="",NA(),Y7)</f>
        <v>66.09</v>
      </c>
      <c r="Z6" s="36">
        <f t="shared" si="4"/>
        <v>65.25</v>
      </c>
      <c r="AA6" s="36">
        <f t="shared" si="4"/>
        <v>63.26</v>
      </c>
      <c r="AB6" s="36">
        <f t="shared" si="4"/>
        <v>57.29</v>
      </c>
      <c r="AC6" s="36">
        <f t="shared" si="4"/>
        <v>108.35</v>
      </c>
      <c r="AD6" s="36">
        <f t="shared" si="4"/>
        <v>114.74</v>
      </c>
      <c r="AE6" s="36">
        <f t="shared" si="4"/>
        <v>104.85</v>
      </c>
      <c r="AF6" s="36">
        <f t="shared" si="4"/>
        <v>107.64</v>
      </c>
      <c r="AG6" s="36">
        <f t="shared" si="4"/>
        <v>108.22</v>
      </c>
      <c r="AH6" s="35" t="str">
        <f>IF(AH7="","",IF(AH7="-","【-】","【"&amp;SUBSTITUTE(TEXT(AH7,"#,##0.00"),"-","△")&amp;"】"))</f>
        <v>【112.01】</v>
      </c>
      <c r="AI6" s="36">
        <f>IF(AI7="",NA(),AI7)</f>
        <v>1224.1500000000001</v>
      </c>
      <c r="AJ6" s="36">
        <f t="shared" ref="AJ6:AR6" si="5">IF(AJ7="",NA(),AJ7)</f>
        <v>1210.52</v>
      </c>
      <c r="AK6" s="36">
        <f t="shared" si="5"/>
        <v>1266.52</v>
      </c>
      <c r="AL6" s="36">
        <f t="shared" si="5"/>
        <v>1394.35</v>
      </c>
      <c r="AM6" s="36">
        <f t="shared" si="5"/>
        <v>1573.2</v>
      </c>
      <c r="AN6" s="36">
        <f t="shared" si="5"/>
        <v>26.85</v>
      </c>
      <c r="AO6" s="36">
        <f t="shared" si="5"/>
        <v>27.19</v>
      </c>
      <c r="AP6" s="36">
        <f t="shared" si="5"/>
        <v>27.52</v>
      </c>
      <c r="AQ6" s="36">
        <f t="shared" si="5"/>
        <v>30.84</v>
      </c>
      <c r="AR6" s="36">
        <f t="shared" si="5"/>
        <v>25.29</v>
      </c>
      <c r="AS6" s="35" t="str">
        <f>IF(AS7="","",IF(AS7="-","【-】","【"&amp;SUBSTITUTE(TEXT(AS7,"#,##0.00"),"-","△")&amp;"】"))</f>
        <v>【1.08】</v>
      </c>
      <c r="AT6" s="36">
        <f>IF(AT7="",NA(),AT7)</f>
        <v>659.25</v>
      </c>
      <c r="AU6" s="36">
        <f t="shared" ref="AU6:BC6" si="6">IF(AU7="",NA(),AU7)</f>
        <v>576.03</v>
      </c>
      <c r="AV6" s="36">
        <f t="shared" si="6"/>
        <v>2400.88</v>
      </c>
      <c r="AW6" s="36">
        <f t="shared" si="6"/>
        <v>3200.45</v>
      </c>
      <c r="AX6" s="36">
        <f t="shared" si="6"/>
        <v>530.46</v>
      </c>
      <c r="AY6" s="36">
        <f t="shared" si="6"/>
        <v>527.82000000000005</v>
      </c>
      <c r="AZ6" s="36">
        <f t="shared" si="6"/>
        <v>477.44</v>
      </c>
      <c r="BA6" s="36">
        <f t="shared" si="6"/>
        <v>445.85</v>
      </c>
      <c r="BB6" s="36">
        <f t="shared" si="6"/>
        <v>450.54</v>
      </c>
      <c r="BC6" s="36">
        <f t="shared" si="6"/>
        <v>348.88</v>
      </c>
      <c r="BD6" s="35" t="str">
        <f>IF(BD7="","",IF(BD7="-","【-】","【"&amp;SUBSTITUTE(TEXT(BD7,"#,##0.00"),"-","△")&amp;"】"))</f>
        <v>【264.97】</v>
      </c>
      <c r="BE6" s="36">
        <f>IF(BE7="",NA(),BE7)</f>
        <v>91.37</v>
      </c>
      <c r="BF6" s="36">
        <f t="shared" ref="BF6:BN6" si="7">IF(BF7="",NA(),BF7)</f>
        <v>36.61</v>
      </c>
      <c r="BG6" s="36">
        <f t="shared" si="7"/>
        <v>6.4</v>
      </c>
      <c r="BH6" s="35">
        <f t="shared" si="7"/>
        <v>0</v>
      </c>
      <c r="BI6" s="35">
        <f t="shared" si="7"/>
        <v>0</v>
      </c>
      <c r="BJ6" s="36">
        <f t="shared" si="7"/>
        <v>488.5</v>
      </c>
      <c r="BK6" s="36">
        <f t="shared" si="7"/>
        <v>485.75</v>
      </c>
      <c r="BL6" s="36">
        <f t="shared" si="7"/>
        <v>516.34</v>
      </c>
      <c r="BM6" s="36">
        <f t="shared" si="7"/>
        <v>496.56</v>
      </c>
      <c r="BN6" s="36">
        <f t="shared" si="7"/>
        <v>540.38</v>
      </c>
      <c r="BO6" s="35" t="str">
        <f>IF(BO7="","",IF(BO7="-","【-】","【"&amp;SUBSTITUTE(TEXT(BO7,"#,##0.00"),"-","△")&amp;"】"))</f>
        <v>【266.61】</v>
      </c>
      <c r="BP6" s="36">
        <f>IF(BP7="",NA(),BP7)</f>
        <v>52.82</v>
      </c>
      <c r="BQ6" s="36">
        <f t="shared" ref="BQ6:BY6" si="8">IF(BQ7="",NA(),BQ7)</f>
        <v>55.88</v>
      </c>
      <c r="BR6" s="36">
        <f t="shared" si="8"/>
        <v>55.02</v>
      </c>
      <c r="BS6" s="36">
        <f t="shared" si="8"/>
        <v>52.65</v>
      </c>
      <c r="BT6" s="36">
        <f t="shared" si="8"/>
        <v>46.53</v>
      </c>
      <c r="BU6" s="36">
        <f t="shared" si="8"/>
        <v>82.42</v>
      </c>
      <c r="BV6" s="36">
        <f t="shared" si="8"/>
        <v>83.59</v>
      </c>
      <c r="BW6" s="36">
        <f t="shared" si="8"/>
        <v>83.27</v>
      </c>
      <c r="BX6" s="36">
        <f t="shared" si="8"/>
        <v>84.9</v>
      </c>
      <c r="BY6" s="36">
        <f t="shared" si="8"/>
        <v>83.22</v>
      </c>
      <c r="BZ6" s="35" t="str">
        <f>IF(BZ7="","",IF(BZ7="-","【-】","【"&amp;SUBSTITUTE(TEXT(BZ7,"#,##0.00"),"-","△")&amp;"】"))</f>
        <v>【103.24】</v>
      </c>
      <c r="CA6" s="36">
        <f>IF(CA7="",NA(),CA7)</f>
        <v>140.85</v>
      </c>
      <c r="CB6" s="36">
        <f t="shared" ref="CB6:CJ6" si="9">IF(CB7="",NA(),CB7)</f>
        <v>132.78</v>
      </c>
      <c r="CC6" s="36">
        <f t="shared" si="9"/>
        <v>136.07</v>
      </c>
      <c r="CD6" s="36">
        <f t="shared" si="9"/>
        <v>140.25</v>
      </c>
      <c r="CE6" s="36">
        <f t="shared" si="9"/>
        <v>158.76</v>
      </c>
      <c r="CF6" s="36">
        <f t="shared" si="9"/>
        <v>226.99</v>
      </c>
      <c r="CG6" s="36">
        <f t="shared" si="9"/>
        <v>230.22</v>
      </c>
      <c r="CH6" s="36">
        <f t="shared" si="9"/>
        <v>228.81</v>
      </c>
      <c r="CI6" s="36">
        <f t="shared" si="9"/>
        <v>231.9</v>
      </c>
      <c r="CJ6" s="36">
        <f t="shared" si="9"/>
        <v>234.17</v>
      </c>
      <c r="CK6" s="35" t="str">
        <f>IF(CK7="","",IF(CK7="-","【-】","【"&amp;SUBSTITUTE(TEXT(CK7,"#,##0.00"),"-","△")&amp;"】"))</f>
        <v>【168.38】</v>
      </c>
      <c r="CL6" s="36">
        <f>IF(CL7="",NA(),CL7)</f>
        <v>46.13</v>
      </c>
      <c r="CM6" s="36">
        <f t="shared" ref="CM6:CU6" si="10">IF(CM7="",NA(),CM7)</f>
        <v>49.06</v>
      </c>
      <c r="CN6" s="36">
        <f t="shared" si="10"/>
        <v>49.57</v>
      </c>
      <c r="CO6" s="36">
        <f t="shared" si="10"/>
        <v>47.9</v>
      </c>
      <c r="CP6" s="36">
        <f t="shared" si="10"/>
        <v>45.19</v>
      </c>
      <c r="CQ6" s="36">
        <f t="shared" si="10"/>
        <v>39.909999999999997</v>
      </c>
      <c r="CR6" s="36">
        <f t="shared" si="10"/>
        <v>41.09</v>
      </c>
      <c r="CS6" s="36">
        <f t="shared" si="10"/>
        <v>38.979999999999997</v>
      </c>
      <c r="CT6" s="36">
        <f t="shared" si="10"/>
        <v>39.61</v>
      </c>
      <c r="CU6" s="36">
        <f t="shared" si="10"/>
        <v>41.06</v>
      </c>
      <c r="CV6" s="35" t="str">
        <f>IF(CV7="","",IF(CV7="-","【-】","【"&amp;SUBSTITUTE(TEXT(CV7,"#,##0.00"),"-","△")&amp;"】"))</f>
        <v>【60.00】</v>
      </c>
      <c r="CW6" s="36">
        <f>IF(CW7="",NA(),CW7)</f>
        <v>76.84</v>
      </c>
      <c r="CX6" s="36">
        <f t="shared" ref="CX6:DF6" si="11">IF(CX7="",NA(),CX7)</f>
        <v>77.930000000000007</v>
      </c>
      <c r="CY6" s="36">
        <f t="shared" si="11"/>
        <v>77.17</v>
      </c>
      <c r="CZ6" s="36">
        <f t="shared" si="11"/>
        <v>77.67</v>
      </c>
      <c r="DA6" s="36">
        <f t="shared" si="11"/>
        <v>78.14</v>
      </c>
      <c r="DB6" s="36">
        <f t="shared" si="11"/>
        <v>75.62</v>
      </c>
      <c r="DC6" s="36">
        <f t="shared" si="11"/>
        <v>75.91</v>
      </c>
      <c r="DD6" s="36">
        <f t="shared" si="11"/>
        <v>75.010000000000005</v>
      </c>
      <c r="DE6" s="36">
        <f t="shared" si="11"/>
        <v>72.959999999999994</v>
      </c>
      <c r="DF6" s="36">
        <f t="shared" si="11"/>
        <v>72.42</v>
      </c>
      <c r="DG6" s="35" t="str">
        <f>IF(DG7="","",IF(DG7="-","【-】","【"&amp;SUBSTITUTE(TEXT(DG7,"#,##0.00"),"-","△")&amp;"】"))</f>
        <v>【89.80】</v>
      </c>
      <c r="DH6" s="36">
        <f>IF(DH7="",NA(),DH7)</f>
        <v>41.33</v>
      </c>
      <c r="DI6" s="36">
        <f t="shared" ref="DI6:DQ6" si="12">IF(DI7="",NA(),DI7)</f>
        <v>43.21</v>
      </c>
      <c r="DJ6" s="36">
        <f t="shared" si="12"/>
        <v>45.22</v>
      </c>
      <c r="DK6" s="36">
        <f t="shared" si="12"/>
        <v>47.21</v>
      </c>
      <c r="DL6" s="36">
        <f t="shared" si="12"/>
        <v>48.94</v>
      </c>
      <c r="DM6" s="36">
        <f t="shared" si="12"/>
        <v>51.44</v>
      </c>
      <c r="DN6" s="36">
        <f t="shared" si="12"/>
        <v>52.4</v>
      </c>
      <c r="DO6" s="36">
        <f t="shared" si="12"/>
        <v>51.89</v>
      </c>
      <c r="DP6" s="36">
        <f t="shared" si="12"/>
        <v>54.09</v>
      </c>
      <c r="DQ6" s="36">
        <f t="shared" si="12"/>
        <v>52.73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11.68</v>
      </c>
      <c r="DY6" s="36">
        <f t="shared" si="13"/>
        <v>14.01</v>
      </c>
      <c r="DZ6" s="36">
        <f t="shared" si="13"/>
        <v>14.74</v>
      </c>
      <c r="EA6" s="36">
        <f t="shared" si="13"/>
        <v>18.68</v>
      </c>
      <c r="EB6" s="36">
        <f t="shared" si="13"/>
        <v>19.91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0.28999999999999998</v>
      </c>
      <c r="EJ6" s="36">
        <f t="shared" si="14"/>
        <v>0.41</v>
      </c>
      <c r="EK6" s="36">
        <f t="shared" si="14"/>
        <v>0.4</v>
      </c>
      <c r="EL6" s="36">
        <f t="shared" si="14"/>
        <v>0.32</v>
      </c>
      <c r="EM6" s="36">
        <f t="shared" si="14"/>
        <v>0.81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2">
      <c r="A7" s="29"/>
      <c r="B7" s="38">
        <v>2019</v>
      </c>
      <c r="C7" s="38">
        <v>194247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97.21</v>
      </c>
      <c r="P7" s="39">
        <v>50.61</v>
      </c>
      <c r="Q7" s="39">
        <v>1100</v>
      </c>
      <c r="R7" s="39">
        <v>9683</v>
      </c>
      <c r="S7" s="39">
        <v>25.05</v>
      </c>
      <c r="T7" s="39">
        <v>386.55</v>
      </c>
      <c r="U7" s="39">
        <v>4864</v>
      </c>
      <c r="V7" s="39">
        <v>8.0500000000000007</v>
      </c>
      <c r="W7" s="39">
        <v>604.22</v>
      </c>
      <c r="X7" s="39">
        <v>62.39</v>
      </c>
      <c r="Y7" s="39">
        <v>66.09</v>
      </c>
      <c r="Z7" s="39">
        <v>65.25</v>
      </c>
      <c r="AA7" s="39">
        <v>63.26</v>
      </c>
      <c r="AB7" s="39">
        <v>57.29</v>
      </c>
      <c r="AC7" s="39">
        <v>108.35</v>
      </c>
      <c r="AD7" s="39">
        <v>114.74</v>
      </c>
      <c r="AE7" s="39">
        <v>104.85</v>
      </c>
      <c r="AF7" s="39">
        <v>107.64</v>
      </c>
      <c r="AG7" s="39">
        <v>108.22</v>
      </c>
      <c r="AH7" s="39">
        <v>112.01</v>
      </c>
      <c r="AI7" s="39">
        <v>1224.1500000000001</v>
      </c>
      <c r="AJ7" s="39">
        <v>1210.52</v>
      </c>
      <c r="AK7" s="39">
        <v>1266.52</v>
      </c>
      <c r="AL7" s="39">
        <v>1394.35</v>
      </c>
      <c r="AM7" s="39">
        <v>1573.2</v>
      </c>
      <c r="AN7" s="39">
        <v>26.85</v>
      </c>
      <c r="AO7" s="39">
        <v>27.19</v>
      </c>
      <c r="AP7" s="39">
        <v>27.52</v>
      </c>
      <c r="AQ7" s="39">
        <v>30.84</v>
      </c>
      <c r="AR7" s="39">
        <v>25.29</v>
      </c>
      <c r="AS7" s="39">
        <v>1.08</v>
      </c>
      <c r="AT7" s="39">
        <v>659.25</v>
      </c>
      <c r="AU7" s="39">
        <v>576.03</v>
      </c>
      <c r="AV7" s="39">
        <v>2400.88</v>
      </c>
      <c r="AW7" s="39">
        <v>3200.45</v>
      </c>
      <c r="AX7" s="39">
        <v>530.46</v>
      </c>
      <c r="AY7" s="39">
        <v>527.82000000000005</v>
      </c>
      <c r="AZ7" s="39">
        <v>477.44</v>
      </c>
      <c r="BA7" s="39">
        <v>445.85</v>
      </c>
      <c r="BB7" s="39">
        <v>450.54</v>
      </c>
      <c r="BC7" s="39">
        <v>348.88</v>
      </c>
      <c r="BD7" s="39">
        <v>264.97000000000003</v>
      </c>
      <c r="BE7" s="39">
        <v>91.37</v>
      </c>
      <c r="BF7" s="39">
        <v>36.61</v>
      </c>
      <c r="BG7" s="39">
        <v>6.4</v>
      </c>
      <c r="BH7" s="39">
        <v>0</v>
      </c>
      <c r="BI7" s="39">
        <v>0</v>
      </c>
      <c r="BJ7" s="39">
        <v>488.5</v>
      </c>
      <c r="BK7" s="39">
        <v>485.75</v>
      </c>
      <c r="BL7" s="39">
        <v>516.34</v>
      </c>
      <c r="BM7" s="39">
        <v>496.56</v>
      </c>
      <c r="BN7" s="39">
        <v>540.38</v>
      </c>
      <c r="BO7" s="39">
        <v>266.61</v>
      </c>
      <c r="BP7" s="39">
        <v>52.82</v>
      </c>
      <c r="BQ7" s="39">
        <v>55.88</v>
      </c>
      <c r="BR7" s="39">
        <v>55.02</v>
      </c>
      <c r="BS7" s="39">
        <v>52.65</v>
      </c>
      <c r="BT7" s="39">
        <v>46.53</v>
      </c>
      <c r="BU7" s="39">
        <v>82.42</v>
      </c>
      <c r="BV7" s="39">
        <v>83.59</v>
      </c>
      <c r="BW7" s="39">
        <v>83.27</v>
      </c>
      <c r="BX7" s="39">
        <v>84.9</v>
      </c>
      <c r="BY7" s="39">
        <v>83.22</v>
      </c>
      <c r="BZ7" s="39">
        <v>103.24</v>
      </c>
      <c r="CA7" s="39">
        <v>140.85</v>
      </c>
      <c r="CB7" s="39">
        <v>132.78</v>
      </c>
      <c r="CC7" s="39">
        <v>136.07</v>
      </c>
      <c r="CD7" s="39">
        <v>140.25</v>
      </c>
      <c r="CE7" s="39">
        <v>158.76</v>
      </c>
      <c r="CF7" s="39">
        <v>226.99</v>
      </c>
      <c r="CG7" s="39">
        <v>230.22</v>
      </c>
      <c r="CH7" s="39">
        <v>228.81</v>
      </c>
      <c r="CI7" s="39">
        <v>231.9</v>
      </c>
      <c r="CJ7" s="39">
        <v>234.17</v>
      </c>
      <c r="CK7" s="39">
        <v>168.38</v>
      </c>
      <c r="CL7" s="39">
        <v>46.13</v>
      </c>
      <c r="CM7" s="39">
        <v>49.06</v>
      </c>
      <c r="CN7" s="39">
        <v>49.57</v>
      </c>
      <c r="CO7" s="39">
        <v>47.9</v>
      </c>
      <c r="CP7" s="39">
        <v>45.19</v>
      </c>
      <c r="CQ7" s="39">
        <v>39.909999999999997</v>
      </c>
      <c r="CR7" s="39">
        <v>41.09</v>
      </c>
      <c r="CS7" s="39">
        <v>38.979999999999997</v>
      </c>
      <c r="CT7" s="39">
        <v>39.61</v>
      </c>
      <c r="CU7" s="39">
        <v>41.06</v>
      </c>
      <c r="CV7" s="39">
        <v>60</v>
      </c>
      <c r="CW7" s="39">
        <v>76.84</v>
      </c>
      <c r="CX7" s="39">
        <v>77.930000000000007</v>
      </c>
      <c r="CY7" s="39">
        <v>77.17</v>
      </c>
      <c r="CZ7" s="39">
        <v>77.67</v>
      </c>
      <c r="DA7" s="39">
        <v>78.14</v>
      </c>
      <c r="DB7" s="39">
        <v>75.62</v>
      </c>
      <c r="DC7" s="39">
        <v>75.91</v>
      </c>
      <c r="DD7" s="39">
        <v>75.010000000000005</v>
      </c>
      <c r="DE7" s="39">
        <v>72.959999999999994</v>
      </c>
      <c r="DF7" s="39">
        <v>72.42</v>
      </c>
      <c r="DG7" s="39">
        <v>89.8</v>
      </c>
      <c r="DH7" s="39">
        <v>41.33</v>
      </c>
      <c r="DI7" s="39">
        <v>43.21</v>
      </c>
      <c r="DJ7" s="39">
        <v>45.22</v>
      </c>
      <c r="DK7" s="39">
        <v>47.21</v>
      </c>
      <c r="DL7" s="39">
        <v>48.94</v>
      </c>
      <c r="DM7" s="39">
        <v>51.44</v>
      </c>
      <c r="DN7" s="39">
        <v>52.4</v>
      </c>
      <c r="DO7" s="39">
        <v>51.89</v>
      </c>
      <c r="DP7" s="39">
        <v>54.09</v>
      </c>
      <c r="DQ7" s="39">
        <v>52.73</v>
      </c>
      <c r="DR7" s="39">
        <v>49.59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11.68</v>
      </c>
      <c r="DY7" s="39">
        <v>14.01</v>
      </c>
      <c r="DZ7" s="39">
        <v>14.74</v>
      </c>
      <c r="EA7" s="39">
        <v>18.68</v>
      </c>
      <c r="EB7" s="39">
        <v>19.91</v>
      </c>
      <c r="EC7" s="39">
        <v>19.440000000000001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0.28999999999999998</v>
      </c>
      <c r="EJ7" s="39">
        <v>0.41</v>
      </c>
      <c r="EK7" s="39">
        <v>0.4</v>
      </c>
      <c r="EL7" s="39">
        <v>0.32</v>
      </c>
      <c r="EM7" s="39">
        <v>0.81</v>
      </c>
      <c r="EN7" s="39">
        <v>0.68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2020-12-04T02:08:12Z</dcterms:created>
  <dcterms:modified xsi:type="dcterms:W3CDTF">2021-02-22T07:42:00Z</dcterms:modified>
  <cp:category/>
</cp:coreProperties>
</file>