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環境水道課\R１年度\★★上下水道課★★\【上水道関係】\【各種調査物】\調査物（H３１）\公営企業に係る経営比較分析表（平成30年度決算）の分析等について\"/>
    </mc:Choice>
  </mc:AlternateContent>
  <workbookProtection workbookAlgorithmName="SHA-512" workbookHashValue="SZsaGlfq/F/MJzE6DbesjdDRbS1mY5JpnrCPUAbmFLbRdVZnVwGtLB4ARKMkhc796hRhoXUqWaOkKjUvw1lq8A==" workbookSaltValue="Ga/ZyXAd2do4gxtRbm5BN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<sst xmlns="http://schemas.openxmlformats.org/spreadsheetml/2006/main" count="233" uniqueCount="114">
  <si>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</si>
  <si>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</si>
  <si>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</si>
  <si>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</si>
  <si>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</si>
  <si>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</si>
  <si>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</si>
  <si>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</si>
  <si>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</si>
  <si>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</si>
  <si>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</si>
  <si>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</si>
  <si>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</si>
  <si>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</si>
  <si>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</si>
  <si>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</si>
  <si>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</si>
  <si>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</si>
  <si>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</si>
  <si>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</si>
  <si>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</si>
  <si>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</si>
  <si>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</si>
  <si>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</si>
  <si>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</si>
  <si>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</si>
  <si>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</si>
  <si>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</si>
  <si>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</si>
  <si>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</si>
  <si>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</si>
  <si>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</si>
  <si>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</si>
  <si>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</si>
  <si>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</si>
  <si>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</si>
  <si>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</si>
  <si>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</si>
  <si>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</si>
  <si>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</si>
  <si>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</si>
  <si>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</si>
  <si>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</si>
  <si>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</si>
  <si>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</si>
  <si>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</si>
  <si>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</si>
  <si>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</si>
  <si>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</si>
  <si>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</si>
  <si>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</si>
  <si>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</si>
  <si>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</si>
  <si>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</si>
  <si>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</si>
  <si>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</si>
  <si>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</si>
  <si>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</si>
  <si>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</si>
  <si>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</si>
  <si>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</si>
  <si>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</si>
  <si>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</si>
  <si>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</si>
  <si>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</si>
  <si>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</si>
  <si>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</si>
  <si>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</si>
  <si>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</si>
  <si>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</si>
  <si>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</si>
  <si>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</si>
  <si>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</si>
  <si>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</si>
  <si>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</si>
  <si>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</si>
  <si>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</si>
  <si>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</si>
  <si>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</si>
  <si>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</si>
  <si>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</si>
  <si>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</si>
  <si>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</si>
  <si>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</si>
  <si>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</si>
  <si>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</si>
  <si>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</si>
  <si>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</si>
  <si>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</si>
  <si>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</si>
  <si>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</si>
  <si>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</si>
  <si>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</si>
  <si>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</si>
  <si>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</si>
  <si>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</si>
  <si>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</si>
  <si>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</si>
  <si>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忍野村</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</si>
  <si>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</si>
  <si>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</si>
  <si>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</si>
  <si>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</si>
  <si>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</si>
  <si>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</si>
  <si>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</si>
  <si>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</si>
  <si>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</si>
  <si>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</si>
  <si>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</si>
  <si>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</si>
  <si>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施設の計画的な更新等に向けて経営の健全化を図るとともに、効率的な長寿命化対策を徐々に進める必要がある。</t>
    <rPh sb="1" eb="3">
      <t>シセツ</t>
    </rPh>
    <rPh sb="4" eb="7">
      <t>ケイカクテキ</t>
    </rPh>
    <rPh sb="8" eb="10">
      <t>コウシン</t>
    </rPh>
    <rPh sb="10" eb="11">
      <t>トウ</t>
    </rPh>
    <rPh sb="12" eb="13">
      <t>ム</t>
    </rPh>
    <rPh sb="15" eb="17">
      <t>ケイエイ</t>
    </rPh>
    <rPh sb="18" eb="21">
      <t>ケンゼンカ</t>
    </rPh>
    <rPh sb="22" eb="23">
      <t>ハカ</t>
    </rPh>
    <rPh sb="29" eb="32">
      <t>コウリツテキ</t>
    </rPh>
    <rPh sb="33" eb="37">
      <t>チョウジュミョウカ</t>
    </rPh>
    <rPh sb="37" eb="39">
      <t>タイサク</t>
    </rPh>
    <rPh sb="40" eb="42">
      <t>ジョジョ</t>
    </rPh>
    <rPh sb="43" eb="44">
      <t>スス</t>
    </rPh>
    <rPh sb="46" eb="48">
      <t>ヒツヨウ</t>
    </rPh>
    <phoneticPr fontId="4"/>
  </si>
  <si>
    <t xml:space="preserve"> 本村の下水道事業は、50％前後の収益的収支率及び経費回収率が類似団体と比較しても以前低い水準にある。経費回収率からもわかるとおり、経営に必要な経費の多くを使用料収入以外から賄っており、健全性な経営状況ではないといえる。　　　　　　　　　今後は、更なる水洗化率の向上や経費回収率などの向上を図る対策を講じ、また、PDCAサイクルにより継続的な進捗管理を行い経営状況の改善を図る必要がある。</t>
    <rPh sb="1" eb="2">
      <t>ホン</t>
    </rPh>
    <rPh sb="2" eb="3">
      <t>ムラ</t>
    </rPh>
    <rPh sb="4" eb="7">
      <t>ゲスイドウ</t>
    </rPh>
    <rPh sb="7" eb="9">
      <t>ジギョウ</t>
    </rPh>
    <rPh sb="14" eb="16">
      <t>ゼンゴ</t>
    </rPh>
    <rPh sb="17" eb="20">
      <t>シュウエキテキ</t>
    </rPh>
    <rPh sb="20" eb="22">
      <t>シュウシ</t>
    </rPh>
    <rPh sb="22" eb="23">
      <t>リツ</t>
    </rPh>
    <rPh sb="23" eb="24">
      <t>オヨ</t>
    </rPh>
    <rPh sb="25" eb="27">
      <t>ケイヒ</t>
    </rPh>
    <rPh sb="27" eb="29">
      <t>カイシュウ</t>
    </rPh>
    <rPh sb="29" eb="30">
      <t>リツ</t>
    </rPh>
    <rPh sb="31" eb="33">
      <t>ルイジ</t>
    </rPh>
    <rPh sb="33" eb="35">
      <t>ダンタイ</t>
    </rPh>
    <rPh sb="36" eb="38">
      <t>ヒカク</t>
    </rPh>
    <rPh sb="41" eb="43">
      <t>イゼン</t>
    </rPh>
    <rPh sb="43" eb="44">
      <t>ヒク</t>
    </rPh>
    <rPh sb="45" eb="47">
      <t>スイジュン</t>
    </rPh>
    <rPh sb="51" eb="53">
      <t>ケイヒ</t>
    </rPh>
    <rPh sb="53" eb="55">
      <t>カイシュウ</t>
    </rPh>
    <rPh sb="55" eb="56">
      <t>リツ</t>
    </rPh>
    <rPh sb="66" eb="68">
      <t>ケイエイ</t>
    </rPh>
    <rPh sb="69" eb="71">
      <t>ヒツヨウ</t>
    </rPh>
    <rPh sb="72" eb="74">
      <t>ケイヒ</t>
    </rPh>
    <rPh sb="75" eb="76">
      <t>オオ</t>
    </rPh>
    <rPh sb="78" eb="80">
      <t>シヨウ</t>
    </rPh>
    <rPh sb="80" eb="81">
      <t>リョウ</t>
    </rPh>
    <rPh sb="81" eb="83">
      <t>シュウニュウ</t>
    </rPh>
    <rPh sb="83" eb="85">
      <t>イガイ</t>
    </rPh>
    <rPh sb="87" eb="88">
      <t>マカナ</t>
    </rPh>
    <rPh sb="93" eb="96">
      <t>ケンゼンセイ</t>
    </rPh>
    <rPh sb="97" eb="99">
      <t>ケイエイ</t>
    </rPh>
    <rPh sb="99" eb="101">
      <t>ジョウキョウ</t>
    </rPh>
    <rPh sb="119" eb="121">
      <t>コンゴ</t>
    </rPh>
    <rPh sb="123" eb="124">
      <t>サラ</t>
    </rPh>
    <rPh sb="126" eb="129">
      <t>スイセンカ</t>
    </rPh>
    <rPh sb="129" eb="130">
      <t>リツ</t>
    </rPh>
    <rPh sb="131" eb="133">
      <t>コウジョウ</t>
    </rPh>
    <rPh sb="134" eb="136">
      <t>ケイヒ</t>
    </rPh>
    <rPh sb="136" eb="138">
      <t>カイシュウ</t>
    </rPh>
    <rPh sb="138" eb="139">
      <t>リツ</t>
    </rPh>
    <rPh sb="142" eb="144">
      <t>コウジョウ</t>
    </rPh>
    <rPh sb="145" eb="146">
      <t>ハカ</t>
    </rPh>
    <rPh sb="147" eb="149">
      <t>タイサク</t>
    </rPh>
    <rPh sb="150" eb="151">
      <t>コウ</t>
    </rPh>
    <rPh sb="167" eb="170">
      <t>ケイゾクテキ</t>
    </rPh>
    <rPh sb="171" eb="173">
      <t>シンチョク</t>
    </rPh>
    <rPh sb="173" eb="175">
      <t>カンリ</t>
    </rPh>
    <rPh sb="176" eb="177">
      <t>オコナ</t>
    </rPh>
    <rPh sb="178" eb="180">
      <t>ケイエイ</t>
    </rPh>
    <rPh sb="180" eb="182">
      <t>ジョウキョウ</t>
    </rPh>
    <rPh sb="183" eb="185">
      <t>カイゼン</t>
    </rPh>
    <rPh sb="186" eb="187">
      <t>ハカ</t>
    </rPh>
    <rPh sb="188" eb="190">
      <t>ヒツヨウ</t>
    </rPh>
    <phoneticPr fontId="4"/>
  </si>
  <si>
    <t>　使用料収入以外の収入に依存している比率が高いため、更なる水洗化率の向上や経費回収率の向上などの対策を進め、PDCAサイクルにより継続的な進捗管理を行い経営状況の改善を図る必要がある。　　　また、今後の計画的な施設や管路の更新を中長期的な視点で図っていく必要がある。</t>
    <rPh sb="1" eb="4">
      <t>シヨウリョウ</t>
    </rPh>
    <rPh sb="4" eb="6">
      <t>シュウニュウ</t>
    </rPh>
    <rPh sb="6" eb="8">
      <t>イガイ</t>
    </rPh>
    <rPh sb="9" eb="11">
      <t>シュウニュウ</t>
    </rPh>
    <rPh sb="12" eb="14">
      <t>イゾン</t>
    </rPh>
    <rPh sb="18" eb="20">
      <t>ヒリツ</t>
    </rPh>
    <rPh sb="21" eb="22">
      <t>タカ</t>
    </rPh>
    <rPh sb="26" eb="27">
      <t>サラ</t>
    </rPh>
    <rPh sb="29" eb="32">
      <t>スイセンカ</t>
    </rPh>
    <rPh sb="32" eb="33">
      <t>リツ</t>
    </rPh>
    <rPh sb="34" eb="36">
      <t>コウジョウ</t>
    </rPh>
    <rPh sb="37" eb="39">
      <t>ケイヒ</t>
    </rPh>
    <rPh sb="39" eb="41">
      <t>カイシュウ</t>
    </rPh>
    <rPh sb="41" eb="42">
      <t>リツ</t>
    </rPh>
    <rPh sb="43" eb="45">
      <t>コウジョウ</t>
    </rPh>
    <rPh sb="48" eb="50">
      <t>タイサク</t>
    </rPh>
    <rPh sb="51" eb="52">
      <t>スス</t>
    </rPh>
    <rPh sb="98" eb="100">
      <t>コンゴ</t>
    </rPh>
    <rPh sb="101" eb="104">
      <t>ケイカクテキ</t>
    </rPh>
    <rPh sb="105" eb="107">
      <t>シセツ</t>
    </rPh>
    <rPh sb="108" eb="110">
      <t>カンロ</t>
    </rPh>
    <rPh sb="111" eb="113">
      <t>コウシン</t>
    </rPh>
    <rPh sb="114" eb="117">
      <t>チュウチョウキ</t>
    </rPh>
    <rPh sb="117" eb="118">
      <t>テキ</t>
    </rPh>
    <rPh sb="119" eb="121">
      <t>シテン</t>
    </rPh>
    <rPh sb="122" eb="123">
      <t>ハカ</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</si>
</sst>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2.11</c:v>
                </c:pt>
                <c:pt idx="2">
                  <c:v>1.75</c:v>
                </c:pt>
                <c:pt idx="3" formatCode="#,##0.00;&quot;△&quot;#,##0.00">
                  <c:v>0</c:v>
                </c:pt>
                <c:pt idx="4">
                  <c:v>3.81</c:v>
                </c:pt>
              </c:numCache>
            </c:numRef>
          </c:val>
          <c:extLst>
            <c:ext xmlns:c16="http://schemas.microsoft.com/office/drawing/2014/chart" uri="{C3380CC4-5D6E-409C-BE32-E72D297353CC}">
              <c16:uniqueId val="{00000000-37BA-42A1-B7DB-9D2C3E6CF2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0.16</c:v>
                </c:pt>
              </c:numCache>
            </c:numRef>
          </c:val>
          <c:smooth val="0"/>
          <c:extLst>
            <c:ext xmlns:c16="http://schemas.microsoft.com/office/drawing/2014/chart" uri="{C3380CC4-5D6E-409C-BE32-E72D297353CC}">
              <c16:uniqueId val="{00000001-37BA-42A1-B7DB-9D2C3E6CF2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F-47E7-915C-B7C61E2874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57.54</c:v>
                </c:pt>
              </c:numCache>
            </c:numRef>
          </c:val>
          <c:smooth val="0"/>
          <c:extLst>
            <c:ext xmlns:c16="http://schemas.microsoft.com/office/drawing/2014/chart" uri="{C3380CC4-5D6E-409C-BE32-E72D297353CC}">
              <c16:uniqueId val="{00000001-66EF-47E7-915C-B7C61E2874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84.42</c:v>
                </c:pt>
                <c:pt idx="1">
                  <c:v>84.71</c:v>
                </c:pt>
                <c:pt idx="2">
                  <c:v>85.06</c:v>
                </c:pt>
                <c:pt idx="3">
                  <c:v>77.099999999999994</c:v>
                </c:pt>
                <c:pt idx="4">
                  <c:v>79.67</c:v>
                </c:pt>
              </c:numCache>
            </c:numRef>
          </c:val>
          <c:extLst>
            <c:ext xmlns:c16="http://schemas.microsoft.com/office/drawing/2014/chart" uri="{C3380CC4-5D6E-409C-BE32-E72D297353CC}">
              <c16:uniqueId val="{00000000-C2C4-430B-9961-45DEC01715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92.87</c:v>
                </c:pt>
              </c:numCache>
            </c:numRef>
          </c:val>
          <c:smooth val="0"/>
          <c:extLst>
            <c:ext xmlns:c16="http://schemas.microsoft.com/office/drawing/2014/chart" uri="{C3380CC4-5D6E-409C-BE32-E72D297353CC}">
              <c16:uniqueId val="{00000001-C2C4-430B-9961-45DEC01715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53.01</c:v>
                </c:pt>
                <c:pt idx="1">
                  <c:v>53.32</c:v>
                </c:pt>
                <c:pt idx="2">
                  <c:v>50.19</c:v>
                </c:pt>
                <c:pt idx="3">
                  <c:v>53.13</c:v>
                </c:pt>
                <c:pt idx="4">
                  <c:v>57.48</c:v>
                </c:pt>
              </c:numCache>
            </c:numRef>
          </c:val>
          <c:extLst>
            <c:ext xmlns:c16="http://schemas.microsoft.com/office/drawing/2014/chart" uri="{C3380CC4-5D6E-409C-BE32-E72D297353CC}">
              <c16:uniqueId val="{00000000-D859-4E03-84E4-3CEFD19E264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59-4E03-84E4-3CEFD19E264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FE-4DFD-BEBA-DA05100C2C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FE-4DFD-BEBA-DA05100C2C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92-450F-84CD-20EAE5F002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92-450F-84CD-20EAE5F002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F6-445D-9933-7A985B3453B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6-445D-9933-7A985B3453B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FE-4FAE-A3DC-6ED1D9E69D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FE-4FAE-A3DC-6ED1D9E69D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751.29</c:v>
                </c:pt>
                <c:pt idx="1">
                  <c:v>578.14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094-449B-A1B1-B022F4B5C9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692.13</c:v>
                </c:pt>
              </c:numCache>
            </c:numRef>
          </c:val>
          <c:smooth val="0"/>
          <c:extLst>
            <c:ext xmlns:c16="http://schemas.microsoft.com/office/drawing/2014/chart" uri="{C3380CC4-5D6E-409C-BE32-E72D297353CC}">
              <c16:uniqueId val="{00000001-0094-449B-A1B1-B022F4B5C9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38.799999999999997</c:v>
                </c:pt>
                <c:pt idx="1">
                  <c:v>39.82</c:v>
                </c:pt>
                <c:pt idx="2">
                  <c:v>41.53</c:v>
                </c:pt>
                <c:pt idx="3">
                  <c:v>42.96</c:v>
                </c:pt>
                <c:pt idx="4">
                  <c:v>47.13</c:v>
                </c:pt>
              </c:numCache>
            </c:numRef>
          </c:val>
          <c:extLst>
            <c:ext xmlns:c16="http://schemas.microsoft.com/office/drawing/2014/chart" uri="{C3380CC4-5D6E-409C-BE32-E72D297353CC}">
              <c16:uniqueId val="{00000000-37EA-4DB7-80D8-294DA1A14CB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88.98</c:v>
                </c:pt>
              </c:numCache>
            </c:numRef>
          </c:val>
          <c:smooth val="0"/>
          <c:extLst>
            <c:ext xmlns:c16="http://schemas.microsoft.com/office/drawing/2014/chart" uri="{C3380CC4-5D6E-409C-BE32-E72D297353CC}">
              <c16:uniqueId val="{00000001-37EA-4DB7-80D8-294DA1A14CB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180.01</c:v>
                </c:pt>
                <c:pt idx="1">
                  <c:v>174.42</c:v>
                </c:pt>
                <c:pt idx="2">
                  <c:v>167.68</c:v>
                </c:pt>
                <c:pt idx="3">
                  <c:v>150</c:v>
                </c:pt>
                <c:pt idx="4">
                  <c:v>150</c:v>
                </c:pt>
              </c:numCache>
            </c:numRef>
          </c:val>
          <c:extLst>
            <c:ext xmlns:c16="http://schemas.microsoft.com/office/drawing/2014/chart" uri="{C3380CC4-5D6E-409C-BE32-E72D297353CC}">
              <c16:uniqueId val="{00000000-E3A8-4AE7-B00C-423BED043D9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175.05</c:v>
                </c:pt>
              </c:numCache>
            </c:numRef>
          </c:val>
          <c:smooth val="0"/>
          <c:extLst>
            <c:ext xmlns:c16="http://schemas.microsoft.com/office/drawing/2014/chart" uri="{C3380CC4-5D6E-409C-BE32-E72D297353CC}">
              <c16:uniqueId val="{00000001-E3A8-4AE7-B00C-423BED043D9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U89" sqref="BU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忍野村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9689</v>
      </c>
      <c r="AM8" s="68"/>
      <c r="AN8" s="68"/>
      <c r="AO8" s="68"/>
      <c r="AP8" s="68"/>
      <c r="AQ8" s="68"/>
      <c r="AR8" s="68"/>
      <c r="AS8" s="68"/>
      <c r="AT8" s="67">
        <f>データ!T6</f>
        <v>25.05</v>
      </c>
      <c r="AU8" s="67"/>
      <c r="AV8" s="67"/>
      <c r="AW8" s="67"/>
      <c r="AX8" s="67"/>
      <c r="AY8" s="67"/>
      <c r="AZ8" s="67"/>
      <c r="BA8" s="67"/>
      <c r="BB8" s="67">
        <f>データ!U6</f>
        <v>386.79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54.5</v>
      </c>
      <c r="Q10" s="67"/>
      <c r="R10" s="67"/>
      <c r="S10" s="67"/>
      <c r="T10" s="67"/>
      <c r="U10" s="67"/>
      <c r="V10" s="67"/>
      <c r="W10" s="67">
        <f>データ!Q6</f>
        <v>100</v>
      </c>
      <c r="X10" s="67"/>
      <c r="Y10" s="67"/>
      <c r="Z10" s="67"/>
      <c r="AA10" s="67"/>
      <c r="AB10" s="67"/>
      <c r="AC10" s="67"/>
      <c r="AD10" s="68">
        <f>データ!R6</f>
        <v>1349</v>
      </c>
      <c r="AE10" s="68"/>
      <c r="AF10" s="68"/>
      <c r="AG10" s="68"/>
      <c r="AH10" s="68"/>
      <c r="AI10" s="68"/>
      <c r="AJ10" s="68"/>
      <c r="AK10" s="2"/>
      <c r="AL10" s="68">
        <f>データ!V6</f>
        <v>5213</v>
      </c>
      <c r="AM10" s="68"/>
      <c r="AN10" s="68"/>
      <c r="AO10" s="68"/>
      <c r="AP10" s="68"/>
      <c r="AQ10" s="68"/>
      <c r="AR10" s="68"/>
      <c r="AS10" s="68"/>
      <c r="AT10" s="67">
        <f>データ!W6</f>
        <v>4.26</v>
      </c>
      <c r="AU10" s="67"/>
      <c r="AV10" s="67"/>
      <c r="AW10" s="67"/>
      <c r="AX10" s="67"/>
      <c r="AY10" s="67"/>
      <c r="AZ10" s="67"/>
      <c r="BA10" s="67"/>
      <c r="BB10" s="67">
        <f>データ!X6</f>
        <v>1223.71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KDMhZHKOyzmbHuYXzbQ/mteeVGYurBQ65ZHLvaSh1oFmVu9kg2xDqSpV0L6lVAyuh4g1tiz4E4ZYYgDXllVALA==" saltValue="GyKMCt9UzdFGwCb/LOfw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194247</v>
      </c>
      <c r="D6" s="33">
        <f t="shared" si="3"/>
        <v>47</v>
      </c>
      <c r="E6" s="33">
        <f t="shared" si="3"/>
        <v>17</v>
      </c>
      <c r="F6" s="33">
        <f t="shared" si="3"/>
        <v>1</v>
      </c>
      <c r="G6" s="33">
        <f t="shared" si="3"/>
        <v>0</v>
      </c>
      <c r="H6" s="33" t="str">
        <f t="shared" si="3"/>
        <v>山梨県　忍野村</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54.5</v>
      </c>
      <c r="Q6" s="34">
        <f t="shared" si="3"/>
        <v>100</v>
      </c>
      <c r="R6" s="34">
        <f t="shared" si="3"/>
        <v>1349</v>
      </c>
      <c r="S6" s="34">
        <f t="shared" si="3"/>
        <v>9689</v>
      </c>
      <c r="T6" s="34">
        <f t="shared" si="3"/>
        <v>25.05</v>
      </c>
      <c r="U6" s="34">
        <f t="shared" si="3"/>
        <v>386.79</v>
      </c>
      <c r="V6" s="34">
        <f t="shared" si="3"/>
        <v>5213</v>
      </c>
      <c r="W6" s="34">
        <f t="shared" si="3"/>
        <v>4.26</v>
      </c>
      <c r="X6" s="34">
        <f t="shared" si="3"/>
        <v>1223.71</v>
      </c>
      <c r="Y6" s="35">
        <f>IF(Y7="",NA(),Y7)</f>
        <v>53.01</v>
      </c>
      <c r="Z6" s="35">
        <f t="shared" ref="Z6:AH6" si="4">IF(Z7="",NA(),Z7)</f>
        <v>53.32</v>
      </c>
      <c r="AA6" s="35">
        <f t="shared" si="4"/>
        <v>50.19</v>
      </c>
      <c r="AB6" s="35">
        <f t="shared" si="4"/>
        <v>53.13</v>
      </c>
      <c r="AC6" s="35">
        <f t="shared" si="4"/>
        <v>57.48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751.29</v>
      </c>
      <c r="BG6" s="35">
        <f t="shared" ref="BG6:BO6" si="7">IF(BG7="",NA(),BG7)</f>
        <v>578.14</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692.13</v>
      </c>
      <c r="BP6" s="34" t="str">
        <f>IF(BP7="","",IF(BP7="-","【-】","【"&amp;SUBSTITUTE(TEXT(BP7,"#,##0.00"),"-","△")&amp;"】"))</f>
        <v>【682.78】</v>
      </c>
      <c r="BQ6" s="35">
        <f>IF(BQ7="",NA(),BQ7)</f>
        <v>38.799999999999997</v>
      </c>
      <c r="BR6" s="35">
        <f t="shared" ref="BR6:BZ6" si="8">IF(BR7="",NA(),BR7)</f>
        <v>39.82</v>
      </c>
      <c r="BS6" s="35">
        <f t="shared" si="8"/>
        <v>41.53</v>
      </c>
      <c r="BT6" s="35">
        <f t="shared" si="8"/>
        <v>42.96</v>
      </c>
      <c r="BU6" s="35">
        <f t="shared" si="8"/>
        <v>47.13</v>
      </c>
      <c r="BV6" s="35">
        <f t="shared" si="8"/>
        <v>69.739999999999995</v>
      </c>
      <c r="BW6" s="35">
        <f t="shared" si="8"/>
        <v>68.209999999999994</v>
      </c>
      <c r="BX6" s="35">
        <f t="shared" si="8"/>
        <v>74.040000000000006</v>
      </c>
      <c r="BY6" s="35">
        <f t="shared" si="8"/>
        <v>80.58</v>
      </c>
      <c r="BZ6" s="35">
        <f t="shared" si="8"/>
        <v>88.98</v>
      </c>
      <c r="CA6" s="34" t="str">
        <f>IF(CA7="","",IF(CA7="-","【-】","【"&amp;SUBSTITUTE(TEXT(CA7,"#,##0.00"),"-","△")&amp;"】"))</f>
        <v>【100.91】</v>
      </c>
      <c r="CB6" s="35">
        <f>IF(CB7="",NA(),CB7)</f>
        <v>180.01</v>
      </c>
      <c r="CC6" s="35">
        <f t="shared" ref="CC6:CK6" si="9">IF(CC7="",NA(),CC7)</f>
        <v>174.42</v>
      </c>
      <c r="CD6" s="35">
        <f t="shared" si="9"/>
        <v>167.68</v>
      </c>
      <c r="CE6" s="35">
        <f t="shared" si="9"/>
        <v>150</v>
      </c>
      <c r="CF6" s="35">
        <f t="shared" si="9"/>
        <v>150</v>
      </c>
      <c r="CG6" s="35">
        <f t="shared" si="9"/>
        <v>248.89</v>
      </c>
      <c r="CH6" s="35">
        <f t="shared" si="9"/>
        <v>250.84</v>
      </c>
      <c r="CI6" s="35">
        <f t="shared" si="9"/>
        <v>235.61</v>
      </c>
      <c r="CJ6" s="35">
        <f t="shared" si="9"/>
        <v>216.21</v>
      </c>
      <c r="CK6" s="35">
        <f t="shared" si="9"/>
        <v>175.05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49.89</v>
      </c>
      <c r="CS6" s="35">
        <f t="shared" si="10"/>
        <v>49.39</v>
      </c>
      <c r="CT6" s="35">
        <f t="shared" si="10"/>
        <v>49.25</v>
      </c>
      <c r="CU6" s="35">
        <f t="shared" si="10"/>
        <v>50.24</v>
      </c>
      <c r="CV6" s="35">
        <f t="shared" si="10"/>
        <v>57.54</v>
      </c>
      <c r="CW6" s="34" t="str">
        <f>IF(CW7="","",IF(CW7="-","【-】","【"&amp;SUBSTITUTE(TEXT(CW7,"#,##0.00"),"-","△")&amp;"】"))</f>
        <v>【58.98】</v>
      </c>
      <c r="CX6" s="35">
        <f>IF(CX7="",NA(),CX7)</f>
        <v>84.42</v>
      </c>
      <c r="CY6" s="35">
        <f t="shared" ref="CY6:DG6" si="11">IF(CY7="",NA(),CY7)</f>
        <v>84.71</v>
      </c>
      <c r="CZ6" s="35">
        <f t="shared" si="11"/>
        <v>85.06</v>
      </c>
      <c r="DA6" s="35">
        <f t="shared" si="11"/>
        <v>77.099999999999994</v>
      </c>
      <c r="DB6" s="35">
        <f t="shared" si="11"/>
        <v>79.67</v>
      </c>
      <c r="DC6" s="35">
        <f t="shared" si="11"/>
        <v>84.73</v>
      </c>
      <c r="DD6" s="35">
        <f t="shared" si="11"/>
        <v>83.96</v>
      </c>
      <c r="DE6" s="35">
        <f t="shared" si="11"/>
        <v>84.12</v>
      </c>
      <c r="DF6" s="35">
        <f t="shared" si="11"/>
        <v>84.17</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2.11</v>
      </c>
      <c r="EG6" s="35">
        <f t="shared" si="14"/>
        <v>1.75</v>
      </c>
      <c r="EH6" s="34">
        <f t="shared" si="14"/>
        <v>0</v>
      </c>
      <c r="EI6" s="35">
        <f t="shared" si="14"/>
        <v>3.81</v>
      </c>
      <c r="EJ6" s="35">
        <f t="shared" si="14"/>
        <v>0.03</v>
      </c>
      <c r="EK6" s="35">
        <f t="shared" si="14"/>
        <v>0.15</v>
      </c>
      <c r="EL6" s="35">
        <f t="shared" si="14"/>
        <v>0.1</v>
      </c>
      <c r="EM6" s="35">
        <f t="shared" si="14"/>
        <v>0.13</v>
      </c>
      <c r="EN6" s="35">
        <f t="shared" si="14"/>
        <v>0.16</v>
      </c>
      <c r="EO6" s="34" t="str">
        <f>IF(EO7="","",IF(EO7="-","【-】","【"&amp;SUBSTITUTE(TEXT(EO7,"#,##0.00"),"-","△")&amp;"】"))</f>
        <v>【0.23】</v>
      </c>
    </row>
    <row r="7" spans="1:145" s="36" customFormat="1" x14ac:dyDescent="0.15">
      <c r="A7" s="28"/>
      <c r="B7" s="37">
        <v>2018</v>
      </c>
      <c r="C7" s="37">
        <v>194247</v>
      </c>
      <c r="D7" s="37">
        <v>47</v>
      </c>
      <c r="E7" s="37">
        <v>17</v>
      </c>
      <c r="F7" s="37">
        <v>1</v>
      </c>
      <c r="G7" s="37">
        <v>0</v>
      </c>
      <c r="H7" s="37" t="s">
        <v>98</v>
      </c>
      <c r="I7" s="37" t="s">
        <v>99</v>
      </c>
      <c r="J7" s="37" t="s">
        <v>100</v>
      </c>
      <c r="K7" s="37" t="s">
        <v>101</v>
      </c>
      <c r="L7" s="37" t="s">
        <v>102</v>
      </c>
      <c r="M7" s="37" t="s">
        <v>103</v>
      </c>
      <c r="N7" s="38" t="s">
        <v>104</v>
      </c>
      <c r="O7" s="38" t="s">
        <v>105</v>
      </c>
      <c r="P7" s="38">
        <v>54.5</v>
      </c>
      <c r="Q7" s="38">
        <v>100</v>
      </c>
      <c r="R7" s="38">
        <v>1349</v>
      </c>
      <c r="S7" s="38">
        <v>9689</v>
      </c>
      <c r="T7" s="38">
        <v>25.05</v>
      </c>
      <c r="U7" s="38">
        <v>386.79</v>
      </c>
      <c r="V7" s="38">
        <v>5213</v>
      </c>
      <c r="W7" s="38">
        <v>4.26</v>
      </c>
      <c r="X7" s="38">
        <v>1223.71</v>
      </c>
      <c r="Y7" s="38">
        <v>53.01</v>
      </c>
      <c r="Z7" s="38">
        <v>53.32</v>
      </c>
      <c r="AA7" s="38">
        <v>50.19</v>
      </c>
      <c r="AB7" s="38">
        <v>53.13</v>
      </c>
      <c r="AC7" s="38">
        <v>57.48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751.29</v>
      </c>
      <c r="BG7" s="38">
        <v>578.14</v>
      </c>
      <c r="BH7" s="38">
        <v>0</v>
      </c>
      <c r="BI7" s="38">
        <v>0</v>
      </c>
      <c r="BJ7" s="38">
        <v>0</v>
      </c>
      <c r="BK7" s="38">
        <v>1203.71</v>
      </c>
      <c r="BL7" s="38">
        <v>1162.3599999999999</v>
      </c>
      <c r="BM7" s="38">
        <v>1047.6500000000001</v>
      </c>
      <c r="BN7" s="38">
        <v>1124.26</v>
      </c>
      <c r="BO7" s="38">
        <v>692.13</v>
      </c>
      <c r="BP7" s="38">
        <v>682.78</v>
      </c>
      <c r="BQ7" s="38">
        <v>38.799999999999997</v>
      </c>
      <c r="BR7" s="38">
        <v>39.82</v>
      </c>
      <c r="BS7" s="38">
        <v>41.53</v>
      </c>
      <c r="BT7" s="38">
        <v>42.96</v>
      </c>
      <c r="BU7" s="38">
        <v>47.13</v>
      </c>
      <c r="BV7" s="38">
        <v>69.739999999999995</v>
      </c>
      <c r="BW7" s="38">
        <v>68.209999999999994</v>
      </c>
      <c r="BX7" s="38">
        <v>74.040000000000006</v>
      </c>
      <c r="BY7" s="38">
        <v>80.58</v>
      </c>
      <c r="BZ7" s="38">
        <v>88.98</v>
      </c>
      <c r="CA7" s="38">
        <v>100.91</v>
      </c>
      <c r="CB7" s="38">
        <v>180.01</v>
      </c>
      <c r="CC7" s="38">
        <v>174.42</v>
      </c>
      <c r="CD7" s="38">
        <v>167.68</v>
      </c>
      <c r="CE7" s="38">
        <v>150</v>
      </c>
      <c r="CF7" s="38">
        <v>150</v>
      </c>
      <c r="CG7" s="38">
        <v>248.89</v>
      </c>
      <c r="CH7" s="38">
        <v>250.84</v>
      </c>
      <c r="CI7" s="38">
        <v>235.61</v>
      </c>
      <c r="CJ7" s="38">
        <v>216.21</v>
      </c>
      <c r="CK7" s="38">
        <v>175.05</v>
      </c>
      <c r="CL7" s="38">
        <v>136.86000000000001</v>
      </c>
      <c r="CM7" s="38" t="s">
        <v>104</v>
      </c>
      <c r="CN7" s="38" t="s">
        <v>104</v>
      </c>
      <c r="CO7" s="38" t="s">
        <v>104</v>
      </c>
      <c r="CP7" s="38" t="s">
        <v>104</v>
      </c>
      <c r="CQ7" s="38" t="s">
        <v>104</v>
      </c>
      <c r="CR7" s="38">
        <v>49.89</v>
      </c>
      <c r="CS7" s="38">
        <v>49.39</v>
      </c>
      <c r="CT7" s="38">
        <v>49.25</v>
      </c>
      <c r="CU7" s="38">
        <v>50.24</v>
      </c>
      <c r="CV7" s="38">
        <v>57.54</v>
      </c>
      <c r="CW7" s="38">
        <v>58.98</v>
      </c>
      <c r="CX7" s="38">
        <v>84.42</v>
      </c>
      <c r="CY7" s="38">
        <v>84.71</v>
      </c>
      <c r="CZ7" s="38">
        <v>85.06</v>
      </c>
      <c r="DA7" s="38">
        <v>77.099999999999994</v>
      </c>
      <c r="DB7" s="38">
        <v>79.67</v>
      </c>
      <c r="DC7" s="38">
        <v>84.73</v>
      </c>
      <c r="DD7" s="38">
        <v>83.96</v>
      </c>
      <c r="DE7" s="38">
        <v>84.12</v>
      </c>
      <c r="DF7" s="38">
        <v>84.17</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2.11</v>
      </c>
      <c r="EG7" s="38">
        <v>1.75</v>
      </c>
      <c r="EH7" s="38">
        <v>0</v>
      </c>
      <c r="EI7" s="38">
        <v>3.81</v>
      </c>
      <c r="EJ7" s="38">
        <v>0.03</v>
      </c>
      <c r="EK7" s="38">
        <v>0.15</v>
      </c>
      <c r="EL7" s="38">
        <v>0.1</v>
      </c>
      <c r="EM7" s="38">
        <v>0.13</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a2168y</cp:lastModifiedBy>
  <cp:lastPrinted>2020-02-05T00:11:18Z</cp:lastPrinted>
  <dcterms:created xsi:type="dcterms:W3CDTF">2019-12-05T05:04:22Z</dcterms:created>
  <dcterms:modified xsi:type="dcterms:W3CDTF">2020-02-05T01:10:18Z</dcterms:modified>
  <cp:category/>
</cp:coreProperties>
</file>