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上水道事業\"/>
    </mc:Choice>
  </mc:AlternateContent>
  <workbookProtection workbookAlgorithmName="SHA-512" workbookHashValue="+7DV85dRpLMHHNseat4J1R09uo8Btsp8vB+16y5ufIuyk3MM8sMGuJxcixDqSnPxCWP8gU/8UgSXJVjZAQQyLQ==" workbookSaltValue="3SHcxxxZ3/DOiivlQgTx8Q==" workbookSpinCount="100000" lockStructure="1"/>
  <bookViews>
    <workbookView xWindow="0" yWindow="0" windowWidth="2040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<sst xmlns="http://schemas.openxmlformats.org/spreadsheetml/2006/main" count="220" uniqueCount="108">
  <si>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</si>
  <si>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</si>
  <si>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</si>
  <si>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</si>
  <si>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</si>
  <si>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</si>
  <si>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</si>
  <si>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</si>
  <si>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</si>
  <si>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</si>
  <si>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</si>
  <si>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</si>
  <si>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</si>
  <si>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</si>
  <si>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</si>
  <si>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</si>
  <si>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</si>
  <si>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</si>
  <si>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</si>
  <si>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</si>
  <si>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</si>
  <si>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</si>
  <si>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</si>
  <si>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</si>
  <si>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</si>
  <si>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</si>
  <si>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</si>
  <si>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</si>
  <si>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</si>
  <si>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</si>
  <si>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</si>
  <si>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</si>
  <si>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</si>
  <si>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</si>
  <si>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</si>
  <si>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</si>
  <si>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</si>
  <si>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</si>
  <si>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</si>
  <si>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</si>
  <si>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</si>
  <si>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</si>
  <si>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</si>
  <si>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</si>
  <si>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</si>
  <si>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</si>
  <si>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</si>
  <si>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</si>
  <si>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</si>
  <si>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</si>
  <si>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</si>
  <si>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</si>
  <si>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</si>
  <si>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</si>
  <si>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</si>
  <si>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</si>
  <si>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</si>
  <si>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</si>
  <si>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</si>
  <si>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</si>
  <si>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</si>
  <si>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</si>
  <si>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</si>
  <si>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</si>
  <si>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</si>
  <si>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</si>
  <si>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</si>
  <si>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</si>
  <si>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</si>
  <si>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</si>
  <si>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</si>
  <si>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</si>
  <si>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</si>
  <si>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</si>
  <si>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</si>
  <si>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</si>
  <si>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</si>
  <si>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</si>
  <si>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</si>
  <si>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</si>
  <si>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</si>
  <si>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</si>
  <si>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</si>
  <si>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</si>
  <si>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</si>
  <si>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</si>
  <si>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</si>
  <si>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</si>
  <si>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</si>
  <si>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</si>
  <si>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</si>
  <si>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</si>
  <si>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</si>
  <si>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</si>
  <si>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</si>
  <si>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</si>
  <si>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</si>
  <si>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</si>
  <si>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</si>
  <si>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</si>
  <si>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</si>
  <si>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</si>
  <si>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</si>
  <si>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</si>
  <si>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</si>
  <si>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給水人口の減少に伴い給水収益が引き続き減少傾向にある中、費用削減に努めているため、経常収支比率は同程度の水準を確保できている。今後、老朽化に伴う更新投資伴う財源の確保が課題となる。
【③流動比率】
　流動比率は前年度に比較して減少しているが、100％を大きく上回っていることから、短期的な債務に対する支払能力は十分に確保できている。
【④企業債残高対給水収益比率】
　類似団体と比較しても低い数値を保っており、計画的に償還できている。
【⑤料金回収率・⑥給水原価】
　経費の削減に努めているため、料金回収率では、平成27年度に若干落ち込んだが100％以上を維持できている。また、給水原価についても近年は減少傾向にある。今後も給水に係る費用を給水収益で賄えるよう、経費削減に努め経営の効率化を図りたい。
【⑧有収率】
　H26年度途中に撤退した大型需要企業に専用の配水管を布設しており、有収率は極めて100％に近かったため、平成27年度以降は、撤退により有収率に影響が生じている。また、近年の数値を見ると伸び悩む状況にあったが、今年度は増加に転じた。今後も漏水調査・老朽管の更新促進及び修繕を積極的に行っていき、有収率の向上に努める必要がある。
</t>
    <rPh sb="124" eb="126">
      <t>ゲンショウ</t>
    </rPh>
    <rPh sb="474" eb="477">
      <t>コンネンド</t>
    </rPh>
    <rPh sb="478" eb="480">
      <t>ゾウカ</t>
    </rPh>
    <rPh sb="481" eb="482">
      <t>テン</t>
    </rPh>
    <rPh sb="485" eb="487">
      <t>コンゴ</t>
    </rPh>
    <rPh sb="516" eb="519">
      <t>ユウシュウリツ</t>
    </rPh>
    <rPh sb="520" eb="522">
      <t>コウジョウ</t>
    </rPh>
    <rPh sb="523" eb="524">
      <t>ツト</t>
    </rPh>
    <phoneticPr fontId="4"/>
  </si>
  <si>
    <t>　給水人口の減少や節水機器の普及による水需要の減少に伴い、財政は大変厳しい状況のなか、経費の削減等に努めたことにより、経常収支比率及び料金回収率の指標からは、経営の健全化・効率化が図られているように見える。しかし、本市の水道事業は施設や管路の老朽化が進み今後10年間で更新のピークを迎えるため、計画的な更新のための財源確保が急務である。そのため、令和元年度に平均27％増の料金改定を行う。
　今後もアセットマネジメント計画及び経営戦略を基に、中長期的な視点にたち水道施設の計画的な更新を進め施設の強靭化を図り、健全で効率的な水道事業運営・経営基盤の強化に努める。</t>
    <rPh sb="132" eb="133">
      <t>カン</t>
    </rPh>
    <rPh sb="173" eb="175">
      <t>レイワ</t>
    </rPh>
    <rPh sb="175" eb="176">
      <t>ガン</t>
    </rPh>
    <rPh sb="191" eb="192">
      <t>オコナ</t>
    </rPh>
    <phoneticPr fontId="4"/>
  </si>
  <si>
    <t xml:space="preserve">【①有形固定資産減価償却率、②管路経年化率】
　ともに前年度と比較し、増加傾向にある。事業拡張期に布設した管路の更新時期を控えており、増加傾向が続くと思われる。
【③管路更新率】
　下水道管布設工事との同時施工により経費削減を図っている。類似団体の平均値と比較しても同程度の数値となっているが、年々減少している。
　①～③より、年々数値が悪化しており、必要な更新投資が徐々に先送りされている。そのため、令和元年度に料金改定を行い、更新費用の確保に努める。また今後、施設や管路の経年化に伴い更なる経費増大が考えられるためアセットマネジメントを基に施設規模の見直しなどを行い効率的かつ計画的に施設･管路等の更新を進めていく必要がある。
</t>
    <rPh sb="165" eb="167">
      <t>ネンネン</t>
    </rPh>
    <rPh sb="167" eb="169">
      <t>スウチ</t>
    </rPh>
    <rPh sb="170" eb="172">
      <t>アッカ</t>
    </rPh>
    <rPh sb="202" eb="204">
      <t>レイワ</t>
    </rPh>
    <rPh sb="204" eb="205">
      <t>ガン</t>
    </rPh>
    <rPh sb="206" eb="207">
      <t>ド</t>
    </rPh>
    <rPh sb="216" eb="218">
      <t>コウシン</t>
    </rPh>
    <rPh sb="224" eb="2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</si>
</sst>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1.93</c:v>
                </c:pt>
                <c:pt idx="1">
                  <c:v>1.1399999999999999</c:v>
                </c:pt>
                <c:pt idx="2">
                  <c:v>0.81</c:v>
                </c:pt>
                <c:pt idx="3">
                  <c:v>0.75</c:v>
                </c:pt>
                <c:pt idx="4">
                  <c:v>0.7</c:v>
                </c:pt>
              </c:numCache>
            </c:numRef>
          </c:val>
          <c:extLst>
            <c:ext xmlns:c16="http://schemas.microsoft.com/office/drawing/2014/chart" uri="{C3380CC4-5D6E-409C-BE32-E72D297353CC}">
              <c16:uniqueId val="{00000000-1E19-4642-A566-0C50FCB812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E19-4642-A566-0C50FCB812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58.54</c:v>
                </c:pt>
                <c:pt idx="1">
                  <c:v>55.67</c:v>
                </c:pt>
                <c:pt idx="2">
                  <c:v>55.63</c:v>
                </c:pt>
                <c:pt idx="3">
                  <c:v>56.29</c:v>
                </c:pt>
                <c:pt idx="4">
                  <c:v>55.22</c:v>
                </c:pt>
              </c:numCache>
            </c:numRef>
          </c:val>
          <c:extLst>
            <c:ext xmlns:c16="http://schemas.microsoft.com/office/drawing/2014/chart" uri="{C3380CC4-5D6E-409C-BE32-E72D297353CC}">
              <c16:uniqueId val="{00000000-8860-4039-9CFD-550E0CFFBA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860-4039-9CFD-550E0CFFBA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88.14</c:v>
                </c:pt>
                <c:pt idx="1">
                  <c:v>86.63</c:v>
                </c:pt>
                <c:pt idx="2">
                  <c:v>86.45</c:v>
                </c:pt>
                <c:pt idx="3">
                  <c:v>86.49</c:v>
                </c:pt>
                <c:pt idx="4">
                  <c:v>87.8</c:v>
                </c:pt>
              </c:numCache>
            </c:numRef>
          </c:val>
          <c:extLst>
            <c:ext xmlns:c16="http://schemas.microsoft.com/office/drawing/2014/chart" uri="{C3380CC4-5D6E-409C-BE32-E72D297353CC}">
              <c16:uniqueId val="{00000000-B2C2-42F4-B6F5-5A7EF16A39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B2C2-42F4-B6F5-5A7EF16A39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c:v>
                </c:pt>
                <c:pt idx="1">
                  <c:v>104.16</c:v>
                </c:pt>
                <c:pt idx="2">
                  <c:v>112.5</c:v>
                </c:pt>
                <c:pt idx="3">
                  <c:v>116.16</c:v>
                </c:pt>
                <c:pt idx="4">
                  <c:v>118.58</c:v>
                </c:pt>
              </c:numCache>
            </c:numRef>
          </c:val>
          <c:extLst>
            <c:ext xmlns:c16="http://schemas.microsoft.com/office/drawing/2014/chart" uri="{C3380CC4-5D6E-409C-BE32-E72D297353CC}">
              <c16:uniqueId val="{00000000-ECB2-4140-89B7-B67C323279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CB2-4140-89B7-B67C323279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46.92</c:v>
                </c:pt>
                <c:pt idx="1">
                  <c:v>47.43</c:v>
                </c:pt>
                <c:pt idx="2">
                  <c:v>48.28</c:v>
                </c:pt>
                <c:pt idx="3">
                  <c:v>49.2</c:v>
                </c:pt>
                <c:pt idx="4">
                  <c:v>50.16</c:v>
                </c:pt>
              </c:numCache>
            </c:numRef>
          </c:val>
          <c:extLst>
            <c:ext xmlns:c16="http://schemas.microsoft.com/office/drawing/2014/chart" uri="{C3380CC4-5D6E-409C-BE32-E72D297353CC}">
              <c16:uniqueId val="{00000000-BD6B-414C-8BEC-0BF88CCF70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D6B-414C-8BEC-0BF88CCF70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3.21</c:v>
                </c:pt>
                <c:pt idx="1">
                  <c:v>4.2699999999999996</c:v>
                </c:pt>
                <c:pt idx="2">
                  <c:v>4.28</c:v>
                </c:pt>
                <c:pt idx="3">
                  <c:v>4.93</c:v>
                </c:pt>
                <c:pt idx="4">
                  <c:v>6.19</c:v>
                </c:pt>
              </c:numCache>
            </c:numRef>
          </c:val>
          <c:extLst>
            <c:ext xmlns:c16="http://schemas.microsoft.com/office/drawing/2014/chart" uri="{C3380CC4-5D6E-409C-BE32-E72D297353CC}">
              <c16:uniqueId val="{00000000-C72F-43CE-A86F-9379811078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72F-43CE-A86F-9379811078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1-4CDD-B464-2E547EFDC0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F31-4CDD-B464-2E547EFDC0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390.99</c:v>
                </c:pt>
                <c:pt idx="1">
                  <c:v>472.47</c:v>
                </c:pt>
                <c:pt idx="2">
                  <c:v>453.71</c:v>
                </c:pt>
                <c:pt idx="3">
                  <c:v>604.83000000000004</c:v>
                </c:pt>
                <c:pt idx="4">
                  <c:v>581.30999999999995</c:v>
                </c:pt>
              </c:numCache>
            </c:numRef>
          </c:val>
          <c:extLst>
            <c:ext xmlns:c16="http://schemas.microsoft.com/office/drawing/2014/chart" uri="{C3380CC4-5D6E-409C-BE32-E72D297353CC}">
              <c16:uniqueId val="{00000000-0076-43D5-B308-22C9DAA951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076-43D5-B308-22C9DAA951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40.799999999999997</c:v>
                </c:pt>
                <c:pt idx="1">
                  <c:v>33.82</c:v>
                </c:pt>
                <c:pt idx="2">
                  <c:v>22.43</c:v>
                </c:pt>
                <c:pt idx="3">
                  <c:v>13.92</c:v>
                </c:pt>
                <c:pt idx="4">
                  <c:v>9.33</c:v>
                </c:pt>
              </c:numCache>
            </c:numRef>
          </c:val>
          <c:extLst>
            <c:ext xmlns:c16="http://schemas.microsoft.com/office/drawing/2014/chart" uri="{C3380CC4-5D6E-409C-BE32-E72D297353CC}">
              <c16:uniqueId val="{00000000-2FEC-44E3-B069-9B25665A4C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FEC-44E3-B069-9B25665A4C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103.77</c:v>
                </c:pt>
                <c:pt idx="1">
                  <c:v>96.48</c:v>
                </c:pt>
                <c:pt idx="2">
                  <c:v>105.59</c:v>
                </c:pt>
                <c:pt idx="3">
                  <c:v>108.37</c:v>
                </c:pt>
                <c:pt idx="4">
                  <c:v>110.42</c:v>
                </c:pt>
              </c:numCache>
            </c:numRef>
          </c:val>
          <c:extLst>
            <c:ext xmlns:c16="http://schemas.microsoft.com/office/drawing/2014/chart" uri="{C3380CC4-5D6E-409C-BE32-E72D297353CC}">
              <c16:uniqueId val="{00000000-3188-48B8-AF3E-897FA8E1D2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188-48B8-AF3E-897FA8E1D2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107.89</c:v>
                </c:pt>
                <c:pt idx="1">
                  <c:v>110.63</c:v>
                </c:pt>
                <c:pt idx="2">
                  <c:v>100.74</c:v>
                </c:pt>
                <c:pt idx="3">
                  <c:v>98.05</c:v>
                </c:pt>
                <c:pt idx="4">
                  <c:v>96.27</c:v>
                </c:pt>
              </c:numCache>
            </c:numRef>
          </c:val>
          <c:extLst>
            <c:ext xmlns:c16="http://schemas.microsoft.com/office/drawing/2014/chart" uri="{C3380CC4-5D6E-409C-BE32-E72D297353CC}">
              <c16:uniqueId val="{00000000-90E7-4B37-997C-32C35BE757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0E7-4B37-997C-32C35BE757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甲斐市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75771</v>
      </c>
      <c r="AM8" s="70"/>
      <c r="AN8" s="70"/>
      <c r="AO8" s="70"/>
      <c r="AP8" s="70"/>
      <c r="AQ8" s="70"/>
      <c r="AR8" s="70"/>
      <c r="AS8" s="70"/>
      <c r="AT8" s="66">
        <f>データ!$S$6</f>
        <v>71.95</v>
      </c>
      <c r="AU8" s="67"/>
      <c r="AV8" s="67"/>
      <c r="AW8" s="67"/>
      <c r="AX8" s="67"/>
      <c r="AY8" s="67"/>
      <c r="AZ8" s="67"/>
      <c r="BA8" s="67"/>
      <c r="BB8" s="69">
        <f>データ!$T$6</f>
        <v>1053.1099999999999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97.44</v>
      </c>
      <c r="J10" s="67"/>
      <c r="K10" s="67"/>
      <c r="L10" s="67"/>
      <c r="M10" s="67"/>
      <c r="N10" s="67"/>
      <c r="O10" s="68"/>
      <c r="P10" s="69">
        <f>データ!$P$6</f>
        <v>98.87</v>
      </c>
      <c r="Q10" s="69"/>
      <c r="R10" s="69"/>
      <c r="S10" s="69"/>
      <c r="T10" s="69"/>
      <c r="U10" s="69"/>
      <c r="V10" s="69"/>
      <c r="W10" s="70">
        <f>データ!$Q$6</f>
        <v>1846</v>
      </c>
      <c r="X10" s="70"/>
      <c r="Y10" s="70"/>
      <c r="Z10" s="70"/>
      <c r="AA10" s="70"/>
      <c r="AB10" s="70"/>
      <c r="AC10" s="70"/>
      <c r="AD10" s="2"/>
      <c r="AE10" s="2"/>
      <c r="AF10" s="2"/>
      <c r="AG10" s="2"/>
      <c r="AH10" s="4"/>
      <c r="AI10" s="4"/>
      <c r="AJ10" s="4"/>
      <c r="AK10" s="4"/>
      <c r="AL10" s="70">
        <f>データ!$U$6</f>
        <v>55429</v>
      </c>
      <c r="AM10" s="70"/>
      <c r="AN10" s="70"/>
      <c r="AO10" s="70"/>
      <c r="AP10" s="70"/>
      <c r="AQ10" s="70"/>
      <c r="AR10" s="70"/>
      <c r="AS10" s="70"/>
      <c r="AT10" s="66">
        <f>データ!$V$6</f>
        <v>25.27</v>
      </c>
      <c r="AU10" s="67"/>
      <c r="AV10" s="67"/>
      <c r="AW10" s="67"/>
      <c r="AX10" s="67"/>
      <c r="AY10" s="67"/>
      <c r="AZ10" s="67"/>
      <c r="BA10" s="67"/>
      <c r="BB10" s="69">
        <f>データ!$W$6</f>
        <v>2193.4699999999998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Au93E7N+48ofG7dX+LEfp0g6hIrKzAzoupfKpkKCxWHlxpQVg0CfiTCLIJ56uSqXYPnZKKCdAyuvBYIyZRQVw==" saltValue="rCwhVewJofIA2nTC474S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97.44</v>
      </c>
      <c r="P6" s="35">
        <f t="shared" si="3"/>
        <v>98.87</v>
      </c>
      <c r="Q6" s="35">
        <f t="shared" si="3"/>
        <v>1846</v>
      </c>
      <c r="R6" s="35">
        <f t="shared" si="3"/>
        <v>75771</v>
      </c>
      <c r="S6" s="35">
        <f t="shared" si="3"/>
        <v>71.95</v>
      </c>
      <c r="T6" s="35">
        <f t="shared" si="3"/>
        <v>1053.1099999999999</v>
      </c>
      <c r="U6" s="35">
        <f t="shared" si="3"/>
        <v>55429</v>
      </c>
      <c r="V6" s="35">
        <f t="shared" si="3"/>
        <v>25.27</v>
      </c>
      <c r="W6" s="35">
        <f t="shared" si="3"/>
        <v>2193.4699999999998</v>
      </c>
      <c r="X6" s="36">
        <f>IF(X7="",NA(),X7)</f>
        <v>110.6</v>
      </c>
      <c r="Y6" s="36">
        <f t="shared" ref="Y6:AG6" si="4">IF(Y7="",NA(),Y7)</f>
        <v>104.16</v>
      </c>
      <c r="Z6" s="36">
        <f t="shared" si="4"/>
        <v>112.5</v>
      </c>
      <c r="AA6" s="36">
        <f t="shared" si="4"/>
        <v>116.16</v>
      </c>
      <c r="AB6" s="36">
        <f t="shared" si="4"/>
        <v>118.58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390.99</v>
      </c>
      <c r="AU6" s="36">
        <f t="shared" ref="AU6:BC6" si="6">IF(AU7="",NA(),AU7)</f>
        <v>472.47</v>
      </c>
      <c r="AV6" s="36">
        <f t="shared" si="6"/>
        <v>453.71</v>
      </c>
      <c r="AW6" s="36">
        <f t="shared" si="6"/>
        <v>604.83000000000004</v>
      </c>
      <c r="AX6" s="36">
        <f t="shared" si="6"/>
        <v>581.30999999999995</v>
      </c>
      <c r="AY6" s="36">
        <f t="shared" si="6"/>
        <v>335.95</v>
      </c>
      <c r="AZ6" s="36">
        <f t="shared" si="6"/>
        <v>346.59</v>
      </c>
      <c r="BA6" s="36">
        <f t="shared" si="6"/>
        <v>357.82</v>
      </c>
      <c r="BB6" s="36">
        <f t="shared" si="6"/>
        <v>355.5</v>
      </c>
      <c r="BC6" s="36">
        <f t="shared" si="6"/>
        <v>349.83</v>
      </c>
      <c r="BD6" s="35" t="str">
        <f>IF(BD7="","",IF(BD7="-","【-】","【"&amp;SUBSTITUTE(TEXT(BD7,"#,##0.00"),"-","△")&amp;"】"))</f>
        <v>【261.93】</v>
      </c>
      <c r="BE6" s="36">
        <f>IF(BE7="",NA(),BE7)</f>
        <v>40.799999999999997</v>
      </c>
      <c r="BF6" s="36">
        <f t="shared" ref="BF6:BN6" si="7">IF(BF7="",NA(),BF7)</f>
        <v>33.82</v>
      </c>
      <c r="BG6" s="36">
        <f t="shared" si="7"/>
        <v>22.43</v>
      </c>
      <c r="BH6" s="36">
        <f t="shared" si="7"/>
        <v>13.92</v>
      </c>
      <c r="BI6" s="36">
        <f t="shared" si="7"/>
        <v>9.33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103.77</v>
      </c>
      <c r="BQ6" s="36">
        <f t="shared" ref="BQ6:BY6" si="8">IF(BQ7="",NA(),BQ7)</f>
        <v>96.48</v>
      </c>
      <c r="BR6" s="36">
        <f t="shared" si="8"/>
        <v>105.59</v>
      </c>
      <c r="BS6" s="36">
        <f t="shared" si="8"/>
        <v>108.37</v>
      </c>
      <c r="BT6" s="36">
        <f t="shared" si="8"/>
        <v>110.42</v>
      </c>
      <c r="BU6" s="36">
        <f t="shared" si="8"/>
        <v>105.21</v>
      </c>
      <c r="BV6" s="36">
        <f t="shared" si="8"/>
        <v>105.71</v>
      </c>
      <c r="BW6" s="36">
        <f t="shared" si="8"/>
        <v>106.01</v>
      </c>
      <c r="BX6" s="36">
        <f t="shared" si="8"/>
        <v>104.57</v>
      </c>
      <c r="BY6" s="36">
        <f t="shared" si="8"/>
        <v>103.54</v>
      </c>
      <c r="BZ6" s="35" t="str">
        <f>IF(BZ7="","",IF(BZ7="-","【-】","【"&amp;SUBSTITUTE(TEXT(BZ7,"#,##0.00"),"-","△")&amp;"】"))</f>
        <v>【103.91】</v>
      </c>
      <c r="CA6" s="36">
        <f>IF(CA7="",NA(),CA7)</f>
        <v>107.89</v>
      </c>
      <c r="CB6" s="36">
        <f t="shared" ref="CB6:CJ6" si="9">IF(CB7="",NA(),CB7)</f>
        <v>110.63</v>
      </c>
      <c r="CC6" s="36">
        <f t="shared" si="9"/>
        <v>100.74</v>
      </c>
      <c r="CD6" s="36">
        <f t="shared" si="9"/>
        <v>98.05</v>
      </c>
      <c r="CE6" s="36">
        <f t="shared" si="9"/>
        <v>96.27</v>
      </c>
      <c r="CF6" s="36">
        <f t="shared" si="9"/>
        <v>162.59</v>
      </c>
      <c r="CG6" s="36">
        <f t="shared" si="9"/>
        <v>162.15</v>
      </c>
      <c r="CH6" s="36">
        <f t="shared" si="9"/>
        <v>162.24</v>
      </c>
      <c r="CI6" s="36">
        <f t="shared" si="9"/>
        <v>165.47</v>
      </c>
      <c r="CJ6" s="36">
        <f t="shared" si="9"/>
        <v>167.46</v>
      </c>
      <c r="CK6" s="35" t="str">
        <f>IF(CK7="","",IF(CK7="-","【-】","【"&amp;SUBSTITUTE(TEXT(CK7,"#,##0.00"),"-","△")&amp;"】"))</f>
        <v>【167.11】</v>
      </c>
      <c r="CL6" s="36">
        <f>IF(CL7="",NA(),CL7)</f>
        <v>58.54</v>
      </c>
      <c r="CM6" s="36">
        <f t="shared" ref="CM6:CU6" si="10">IF(CM7="",NA(),CM7)</f>
        <v>55.67</v>
      </c>
      <c r="CN6" s="36">
        <f t="shared" si="10"/>
        <v>55.63</v>
      </c>
      <c r="CO6" s="36">
        <f t="shared" si="10"/>
        <v>56.29</v>
      </c>
      <c r="CP6" s="36">
        <f t="shared" si="10"/>
        <v>55.22</v>
      </c>
      <c r="CQ6" s="36">
        <f t="shared" si="10"/>
        <v>59.17</v>
      </c>
      <c r="CR6" s="36">
        <f t="shared" si="10"/>
        <v>59.34</v>
      </c>
      <c r="CS6" s="36">
        <f t="shared" si="10"/>
        <v>59.11</v>
      </c>
      <c r="CT6" s="36">
        <f t="shared" si="10"/>
        <v>59.74</v>
      </c>
      <c r="CU6" s="36">
        <f t="shared" si="10"/>
        <v>59.46</v>
      </c>
      <c r="CV6" s="35" t="str">
        <f>IF(CV7="","",IF(CV7="-","【-】","【"&amp;SUBSTITUTE(TEXT(CV7,"#,##0.00"),"-","△")&amp;"】"))</f>
        <v>【60.27】</v>
      </c>
      <c r="CW6" s="36">
        <f>IF(CW7="",NA(),CW7)</f>
        <v>88.14</v>
      </c>
      <c r="CX6" s="36">
        <f t="shared" ref="CX6:DF6" si="11">IF(CX7="",NA(),CX7)</f>
        <v>86.63</v>
      </c>
      <c r="CY6" s="36">
        <f t="shared" si="11"/>
        <v>86.45</v>
      </c>
      <c r="CZ6" s="36">
        <f t="shared" si="11"/>
        <v>86.49</v>
      </c>
      <c r="DA6" s="36">
        <f t="shared" si="11"/>
        <v>87.8</v>
      </c>
      <c r="DB6" s="36">
        <f t="shared" si="11"/>
        <v>87.6</v>
      </c>
      <c r="DC6" s="36">
        <f t="shared" si="11"/>
        <v>87.74</v>
      </c>
      <c r="DD6" s="36">
        <f t="shared" si="11"/>
        <v>87.91</v>
      </c>
      <c r="DE6" s="36">
        <f t="shared" si="11"/>
        <v>87.28</v>
      </c>
      <c r="DF6" s="36">
        <f t="shared" si="11"/>
        <v>87.41</v>
      </c>
      <c r="DG6" s="35" t="str">
        <f>IF(DG7="","",IF(DG7="-","【-】","【"&amp;SUBSTITUTE(TEXT(DG7,"#,##0.00"),"-","△")&amp;"】"))</f>
        <v>【89.92】</v>
      </c>
      <c r="DH6" s="36">
        <f>IF(DH7="",NA(),DH7)</f>
        <v>46.92</v>
      </c>
      <c r="DI6" s="36">
        <f t="shared" ref="DI6:DQ6" si="12">IF(DI7="",NA(),DI7)</f>
        <v>47.43</v>
      </c>
      <c r="DJ6" s="36">
        <f t="shared" si="12"/>
        <v>48.28</v>
      </c>
      <c r="DK6" s="36">
        <f t="shared" si="12"/>
        <v>49.2</v>
      </c>
      <c r="DL6" s="36">
        <f t="shared" si="12"/>
        <v>50.16</v>
      </c>
      <c r="DM6" s="36">
        <f t="shared" si="12"/>
        <v>45.25</v>
      </c>
      <c r="DN6" s="36">
        <f t="shared" si="12"/>
        <v>46.27</v>
      </c>
      <c r="DO6" s="36">
        <f t="shared" si="12"/>
        <v>46.88</v>
      </c>
      <c r="DP6" s="36">
        <f t="shared" si="12"/>
        <v>46.94</v>
      </c>
      <c r="DQ6" s="36">
        <f t="shared" si="12"/>
        <v>47.62</v>
      </c>
      <c r="DR6" s="35" t="str">
        <f>IF(DR7="","",IF(DR7="-","【-】","【"&amp;SUBSTITUTE(TEXT(DR7,"#,##0.00"),"-","△")&amp;"】"))</f>
        <v>【48.85】</v>
      </c>
      <c r="DS6" s="36">
        <f>IF(DS7="",NA(),DS7)</f>
        <v>3.21</v>
      </c>
      <c r="DT6" s="36">
        <f t="shared" ref="DT6:EB6" si="13">IF(DT7="",NA(),DT7)</f>
        <v>4.2699999999999996</v>
      </c>
      <c r="DU6" s="36">
        <f t="shared" si="13"/>
        <v>4.28</v>
      </c>
      <c r="DV6" s="36">
        <f t="shared" si="13"/>
        <v>4.93</v>
      </c>
      <c r="DW6" s="36">
        <f t="shared" si="13"/>
        <v>6.19</v>
      </c>
      <c r="DX6" s="36">
        <f t="shared" si="13"/>
        <v>10.71</v>
      </c>
      <c r="DY6" s="36">
        <f t="shared" si="13"/>
        <v>10.93</v>
      </c>
      <c r="DZ6" s="36">
        <f t="shared" si="13"/>
        <v>13.39</v>
      </c>
      <c r="EA6" s="36">
        <f t="shared" si="13"/>
        <v>14.48</v>
      </c>
      <c r="EB6" s="36">
        <f t="shared" si="13"/>
        <v>16.27</v>
      </c>
      <c r="EC6" s="35" t="str">
        <f>IF(EC7="","",IF(EC7="-","【-】","【"&amp;SUBSTITUTE(TEXT(EC7,"#,##0.00"),"-","△")&amp;"】"))</f>
        <v>【17.80】</v>
      </c>
      <c r="ED6" s="36">
        <f>IF(ED7="",NA(),ED7)</f>
        <v>1.93</v>
      </c>
      <c r="EE6" s="36">
        <f t="shared" ref="EE6:EM6" si="14">IF(EE7="",NA(),EE7)</f>
        <v>1.1399999999999999</v>
      </c>
      <c r="EF6" s="36">
        <f t="shared" si="14"/>
        <v>0.81</v>
      </c>
      <c r="EG6" s="36">
        <f t="shared" si="14"/>
        <v>0.75</v>
      </c>
      <c r="EH6" s="36">
        <f t="shared" si="14"/>
        <v>0.7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192104</v>
      </c>
      <c r="D7" s="38">
        <v>46</v>
      </c>
      <c r="E7" s="38">
        <v>1</v>
      </c>
      <c r="F7" s="38">
        <v>0</v>
      </c>
      <c r="G7" s="38">
        <v>1</v>
      </c>
      <c r="H7" s="38" t="s">
        <v>93</v>
      </c>
      <c r="I7" s="38" t="s">
        <v>94</v>
      </c>
      <c r="J7" s="38" t="s">
        <v>95</v>
      </c>
      <c r="K7" s="38" t="s">
        <v>96</v>
      </c>
      <c r="L7" s="38" t="s">
        <v>97</v>
      </c>
      <c r="M7" s="38" t="s">
        <v>98</v>
      </c>
      <c r="N7" s="39" t="s">
        <v>99</v>
      </c>
      <c r="O7" s="39">
        <v>97.44</v>
      </c>
      <c r="P7" s="39">
        <v>98.87</v>
      </c>
      <c r="Q7" s="39">
        <v>1846</v>
      </c>
      <c r="R7" s="39">
        <v>75771</v>
      </c>
      <c r="S7" s="39">
        <v>71.95</v>
      </c>
      <c r="T7" s="39">
        <v>1053.1099999999999</v>
      </c>
      <c r="U7" s="39">
        <v>55429</v>
      </c>
      <c r="V7" s="39">
        <v>25.27</v>
      </c>
      <c r="W7" s="39">
        <v>2193.4699999999998</v>
      </c>
      <c r="X7" s="39">
        <v>110.6</v>
      </c>
      <c r="Y7" s="39">
        <v>104.16</v>
      </c>
      <c r="Z7" s="39">
        <v>112.5</v>
      </c>
      <c r="AA7" s="39">
        <v>116.16</v>
      </c>
      <c r="AB7" s="39">
        <v>118.58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390.99</v>
      </c>
      <c r="AU7" s="39">
        <v>472.47</v>
      </c>
      <c r="AV7" s="39">
        <v>453.71</v>
      </c>
      <c r="AW7" s="39">
        <v>604.83000000000004</v>
      </c>
      <c r="AX7" s="39">
        <v>581.30999999999995</v>
      </c>
      <c r="AY7" s="39">
        <v>335.95</v>
      </c>
      <c r="AZ7" s="39">
        <v>346.59</v>
      </c>
      <c r="BA7" s="39">
        <v>357.82</v>
      </c>
      <c r="BB7" s="39">
        <v>355.5</v>
      </c>
      <c r="BC7" s="39">
        <v>349.83</v>
      </c>
      <c r="BD7" s="39">
        <v>261.93</v>
      </c>
      <c r="BE7" s="39">
        <v>40.799999999999997</v>
      </c>
      <c r="BF7" s="39">
        <v>33.82</v>
      </c>
      <c r="BG7" s="39">
        <v>22.43</v>
      </c>
      <c r="BH7" s="39">
        <v>13.92</v>
      </c>
      <c r="BI7" s="39">
        <v>9.33</v>
      </c>
      <c r="BJ7" s="39">
        <v>319.82</v>
      </c>
      <c r="BK7" s="39">
        <v>312.02999999999997</v>
      </c>
      <c r="BL7" s="39">
        <v>307.45999999999998</v>
      </c>
      <c r="BM7" s="39">
        <v>312.58</v>
      </c>
      <c r="BN7" s="39">
        <v>314.87</v>
      </c>
      <c r="BO7" s="39">
        <v>270.45999999999998</v>
      </c>
      <c r="BP7" s="39">
        <v>103.77</v>
      </c>
      <c r="BQ7" s="39">
        <v>96.48</v>
      </c>
      <c r="BR7" s="39">
        <v>105.59</v>
      </c>
      <c r="BS7" s="39">
        <v>108.37</v>
      </c>
      <c r="BT7" s="39">
        <v>110.42</v>
      </c>
      <c r="BU7" s="39">
        <v>105.21</v>
      </c>
      <c r="BV7" s="39">
        <v>105.71</v>
      </c>
      <c r="BW7" s="39">
        <v>106.01</v>
      </c>
      <c r="BX7" s="39">
        <v>104.57</v>
      </c>
      <c r="BY7" s="39">
        <v>103.54</v>
      </c>
      <c r="BZ7" s="39">
        <v>103.91</v>
      </c>
      <c r="CA7" s="39">
        <v>107.89</v>
      </c>
      <c r="CB7" s="39">
        <v>110.63</v>
      </c>
      <c r="CC7" s="39">
        <v>100.74</v>
      </c>
      <c r="CD7" s="39">
        <v>98.05</v>
      </c>
      <c r="CE7" s="39">
        <v>96.27</v>
      </c>
      <c r="CF7" s="39">
        <v>162.59</v>
      </c>
      <c r="CG7" s="39">
        <v>162.15</v>
      </c>
      <c r="CH7" s="39">
        <v>162.24</v>
      </c>
      <c r="CI7" s="39">
        <v>165.47</v>
      </c>
      <c r="CJ7" s="39">
        <v>167.46</v>
      </c>
      <c r="CK7" s="39">
        <v>167.11</v>
      </c>
      <c r="CL7" s="39">
        <v>58.54</v>
      </c>
      <c r="CM7" s="39">
        <v>55.67</v>
      </c>
      <c r="CN7" s="39">
        <v>55.63</v>
      </c>
      <c r="CO7" s="39">
        <v>56.29</v>
      </c>
      <c r="CP7" s="39">
        <v>55.22</v>
      </c>
      <c r="CQ7" s="39">
        <v>59.17</v>
      </c>
      <c r="CR7" s="39">
        <v>59.34</v>
      </c>
      <c r="CS7" s="39">
        <v>59.11</v>
      </c>
      <c r="CT7" s="39">
        <v>59.74</v>
      </c>
      <c r="CU7" s="39">
        <v>59.46</v>
      </c>
      <c r="CV7" s="39">
        <v>60.27</v>
      </c>
      <c r="CW7" s="39">
        <v>88.14</v>
      </c>
      <c r="CX7" s="39">
        <v>86.63</v>
      </c>
      <c r="CY7" s="39">
        <v>86.45</v>
      </c>
      <c r="CZ7" s="39">
        <v>86.49</v>
      </c>
      <c r="DA7" s="39">
        <v>87.8</v>
      </c>
      <c r="DB7" s="39">
        <v>87.6</v>
      </c>
      <c r="DC7" s="39">
        <v>87.74</v>
      </c>
      <c r="DD7" s="39">
        <v>87.91</v>
      </c>
      <c r="DE7" s="39">
        <v>87.28</v>
      </c>
      <c r="DF7" s="39">
        <v>87.41</v>
      </c>
      <c r="DG7" s="39">
        <v>89.92</v>
      </c>
      <c r="DH7" s="39">
        <v>46.92</v>
      </c>
      <c r="DI7" s="39">
        <v>47.43</v>
      </c>
      <c r="DJ7" s="39">
        <v>48.28</v>
      </c>
      <c r="DK7" s="39">
        <v>49.2</v>
      </c>
      <c r="DL7" s="39">
        <v>50.16</v>
      </c>
      <c r="DM7" s="39">
        <v>45.25</v>
      </c>
      <c r="DN7" s="39">
        <v>46.27</v>
      </c>
      <c r="DO7" s="39">
        <v>46.88</v>
      </c>
      <c r="DP7" s="39">
        <v>46.94</v>
      </c>
      <c r="DQ7" s="39">
        <v>47.62</v>
      </c>
      <c r="DR7" s="39">
        <v>48.85</v>
      </c>
      <c r="DS7" s="39">
        <v>3.21</v>
      </c>
      <c r="DT7" s="39">
        <v>4.2699999999999996</v>
      </c>
      <c r="DU7" s="39">
        <v>4.28</v>
      </c>
      <c r="DV7" s="39">
        <v>4.93</v>
      </c>
      <c r="DW7" s="39">
        <v>6.19</v>
      </c>
      <c r="DX7" s="39">
        <v>10.71</v>
      </c>
      <c r="DY7" s="39">
        <v>10.93</v>
      </c>
      <c r="DZ7" s="39">
        <v>13.39</v>
      </c>
      <c r="EA7" s="39">
        <v>14.48</v>
      </c>
      <c r="EB7" s="39">
        <v>16.27</v>
      </c>
      <c r="EC7" s="39">
        <v>17.8</v>
      </c>
      <c r="ED7" s="39">
        <v>1.93</v>
      </c>
      <c r="EE7" s="39">
        <v>1.1399999999999999</v>
      </c>
      <c r="EF7" s="39">
        <v>0.81</v>
      </c>
      <c r="EG7" s="39">
        <v>0.75</v>
      </c>
      <c r="EH7" s="39">
        <v>0.7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2020-02-14T07:20:28Z</cp:lastPrinted>
  <dcterms:created xsi:type="dcterms:W3CDTF">2019-12-05T04:15:23Z</dcterms:created>
  <dcterms:modified xsi:type="dcterms:W3CDTF">2020-02-14T07:21:11Z</dcterms:modified>
  <cp:category/>
</cp:coreProperties>
</file>