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H31決算統計（公営企業）\12 ★経営比較分析表★\02　H30決算分\03　市町村等→県\下水道事業\07南アルプス市　0205\０２１０　修正\"/>
    </mc:Choice>
  </mc:AlternateContent>
  <workbookProtection workbookAlgorithmName="SHA-512" workbookHashValue="bFO08EebodkfM2JwXk/eT29uZ6WKSk+UjwU2qxrlaJkdXloNU0KQ9Sdo1GdtwamQS7RY+PBx4YZAYYt9GJuvKA==" workbookSaltValue="3RwHPkf8vPCD8jcflKB25A==" workbookSpinCount="100000" lockStructure="1"/>
  <bookViews>
    <workbookView xWindow="20376" yWindow="-120" windowWidth="19440" windowHeight="15000"/>
  </bookViews>
  <sheets>
    <sheet name="法非適用_下水道事業" sheetId="4" r:id="rId1"/>
    <sheet name="データ" sheetId="5" state="hidden" r:id="rId2"/>
  </sheet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I10" i="4" s="1"/>
  <c r="N6" i="5"/>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L10" i="4"/>
  <c r="AD10" i="4"/>
  <c r="P10" i="4"/>
  <c r="B10" i="4"/>
  <c r="AT8" i="4"/>
  <c r="AL8" i="4"/>
  <c r="W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<sst xmlns="http://schemas.openxmlformats.org/spreadsheetml/2006/main" count="233" uniqueCount="113">
  <si>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</si>
  <si>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</si>
  <si>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</si>
  <si>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</si>
  <si>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</si>
  <si>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</si>
  <si>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</si>
  <si>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</si>
  <si>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</si>
  <si>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</si>
  <si>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</si>
  <si>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</si>
  <si>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</si>
  <si>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</si>
  <si>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</si>
  <si>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</si>
  <si>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</si>
  <si>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</si>
  <si>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</si>
  <si>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</si>
  <si>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</si>
  <si>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</si>
  <si>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</si>
  <si>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</si>
  <si>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</si>
  <si>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</si>
  <si>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</si>
  <si>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</si>
  <si>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</si>
  <si>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</si>
  <si>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</si>
  <si>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</si>
  <si>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</si>
  <si>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</si>
  <si>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</si>
  <si>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</si>
  <si>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</si>
  <si>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</si>
  <si>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</si>
  <si>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</si>
  <si>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</si>
  <si>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</si>
  <si>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</si>
  <si>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</si>
  <si>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</si>
  <si>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</si>
  <si>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</si>
  <si>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</si>
  <si>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</si>
  <si>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</si>
  <si>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</si>
  <si>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</si>
  <si>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</si>
  <si>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</si>
  <si>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</si>
  <si>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</si>
  <si>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</si>
  <si>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</si>
  <si>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</si>
  <si>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</si>
  <si>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</si>
  <si>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</si>
  <si>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</si>
  <si>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</si>
  <si>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</si>
  <si>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</si>
  <si>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</si>
  <si>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</si>
  <si>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</si>
  <si>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</si>
  <si>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</si>
  <si>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</si>
  <si>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</si>
  <si>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</si>
  <si>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</si>
  <si>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</si>
  <si>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</si>
  <si>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</si>
  <si>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</si>
  <si>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</si>
  <si>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</si>
  <si>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</si>
  <si>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</si>
  <si>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</si>
  <si>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</si>
  <si>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</si>
  <si>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</si>
  <si>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</si>
  <si>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</si>
  <si>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</si>
  <si>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</si>
  <si>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</si>
  <si>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</si>
  <si>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</si>
  <si>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</si>
  <si>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</si>
  <si>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</si>
  <si>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</si>
  <si>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</si>
  <si>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</si>
  <si>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</si>
  <si>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</si>
  <si>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</si>
  <si>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</si>
  <si>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</si>
  <si>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</si>
  <si>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</si>
  <si>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</si>
  <si>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</si>
  <si>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</si>
  <si>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本市の下水道事業は、供用開始から30年が経過しており、下水道施設や管渠の耐用年数はおおよそ50年であるため、耐用年数を経過した施設や管渠は存在していない。
　しかし、ポンプ施設において老朽化による修繕が必要とされる箇所がいくつかある。今後の老朽化に向けて、これまで整備してきた多くの施設、管渠の保守、点検、補修などが必要となることを見込んで、財源の確保や経営への影響を考慮していく必要がある。</t>
    <phoneticPr fontId="4"/>
  </si>
  <si>
    <t>　環境意識の向上や少子高齢化による安全で暮らしやすい社会への意向により、下水道に対する期待が寄せられている。限られた財源のなかで、市民の理解を得ながら事業を進めるためには、事業の目標や効果、優先度を具体的に示していく必要がある。
　本市の普及率は未だ50％に満たないものであり、整備を進めていかなければならないのが現状である。
　今後は、本市が28年度に策定したアクションプランに基づいて整備を進めていく。
また、公営企業会計方式を導入したことで、経営や資産の状況を正確に把握し、経営基盤の計画的な強化と財政マネジメントの向上（適正な下水道使用料の検討）に取り組み、下水道事業の適正運営に向けて経営改善を図っていく必要がある。</t>
    <phoneticPr fontId="4"/>
  </si>
  <si>
    <t xml:space="preserve"> 本市の下水道普及率は、平成30年度末で48.8％と50％に満たない状況であり、普及率の向上に向けての一層の努力と経営の効率化、健全化が当面の課題である。
　収益的収支比率は前年より減少しているが、これは公営企業会計への移行のため、年度末使用料に未収金が発生したためである。いずれにしても単年度収支が赤字であるため、今後の経営改善に向けて取り組みを行っていく必要がある。
　企業債残高対事業規模比率は増加しており、類似団体の平均と比較するとかなり高い。これは整備を進めるために企業債を発行しているためだと考えられる。
　経費回収率については、ほぼ横ばいに推移しており、類似団体と比較すると２分の１程度とかなり低い割合である。これは汚水処理原価が類似団体より高く、使用料単価が類似団体より低いことが要因として考えられる。今後、適正な使用料を設定するため改定検討をすすめていく必要がある。
　汚水処理原価は、類似団体と比較すると高い傾向にあり、効率的な汚水処理が実施されていないことの表れである。効率的な整備と維持管理経費の削減、加入率の向上を図り、有収水量を増加させる必要がある。
　水洗化率は前年より増加し、類似団体平均値を上回った。水洗化率は使用料収入に直結することから、継続した普及啓発と効率的な整備を図っていく必要がある。</t>
    <rPh sb="91" eb="93">
      <t>ゲンショウ</t>
    </rPh>
    <rPh sb="102" eb="104">
      <t>コウエイ</t>
    </rPh>
    <rPh sb="104" eb="106">
      <t>キギョウ</t>
    </rPh>
    <rPh sb="106" eb="108">
      <t>カイケイ</t>
    </rPh>
    <rPh sb="110" eb="112">
      <t>イコウ</t>
    </rPh>
    <rPh sb="116" eb="119">
      <t>ネンドマツ</t>
    </rPh>
    <rPh sb="119" eb="122">
      <t>シヨウリョウ</t>
    </rPh>
    <rPh sb="123" eb="126">
      <t>ミシュウキン</t>
    </rPh>
    <rPh sb="127" eb="129">
      <t>ハッセイ</t>
    </rPh>
    <rPh sb="200" eb="202">
      <t>ゾウカ</t>
    </rPh>
    <rPh sb="500" eb="502">
      <t>ゾウカ</t>
    </rPh>
    <rPh sb="508" eb="511">
      <t>ヘイキンチ</t>
    </rPh>
    <rPh sb="512" eb="51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</si>
</sst>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2.14</c:v>
                </c:pt>
                <c:pt idx="2">
                  <c:v>1.93</c:v>
                </c:pt>
                <c:pt idx="3">
                  <c:v>2.5499999999999998</c:v>
                </c:pt>
                <c:pt idx="4">
                  <c:v>1.89</c:v>
                </c:pt>
              </c:numCache>
            </c:numRef>
          </c:val>
          <c:extLst>
            <c:ext xmlns:c16="http://schemas.microsoft.com/office/drawing/2014/chart" uri="{C3380CC4-5D6E-409C-BE32-E72D297353CC}">
              <c16:uniqueId val="{00000000-91C5-420A-B558-D42B66DE1D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91C5-420A-B558-D42B66DE1D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09-46FE-97E6-F1CD0F7023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6809-46FE-97E6-F1CD0F7023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82.06</c:v>
                </c:pt>
                <c:pt idx="1">
                  <c:v>85.29</c:v>
                </c:pt>
                <c:pt idx="2">
                  <c:v>85.25</c:v>
                </c:pt>
                <c:pt idx="3">
                  <c:v>86.73</c:v>
                </c:pt>
                <c:pt idx="4">
                  <c:v>87.44</c:v>
                </c:pt>
              </c:numCache>
            </c:numRef>
          </c:val>
          <c:extLst>
            <c:ext xmlns:c16="http://schemas.microsoft.com/office/drawing/2014/chart" uri="{C3380CC4-5D6E-409C-BE32-E72D297353CC}">
              <c16:uniqueId val="{00000000-B74B-42D0-86B8-8B7EBEB02F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B74B-42D0-86B8-8B7EBEB02F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77.05</c:v>
                </c:pt>
                <c:pt idx="1">
                  <c:v>74.37</c:v>
                </c:pt>
                <c:pt idx="2">
                  <c:v>75.25</c:v>
                </c:pt>
                <c:pt idx="3">
                  <c:v>75.17</c:v>
                </c:pt>
                <c:pt idx="4">
                  <c:v>68.23</c:v>
                </c:pt>
              </c:numCache>
            </c:numRef>
          </c:val>
          <c:extLst>
            <c:ext xmlns:c16="http://schemas.microsoft.com/office/drawing/2014/chart" uri="{C3380CC4-5D6E-409C-BE32-E72D297353CC}">
              <c16:uniqueId val="{00000000-5FA0-4710-98A9-93F8B46D2B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0-4710-98A9-93F8B46D2B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3D-41E7-B0FE-19A795AECD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3D-41E7-B0FE-19A795AECD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B-4613-8277-96A0CBFB6F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B-4613-8277-96A0CBFB6F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D3-4002-88D3-E1E94B8CAA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D3-4002-88D3-E1E94B8CAA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31-4CC9-A5AA-1DF272A2D0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31-4CC9-A5AA-1DF272A2D0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1819.83</c:v>
                </c:pt>
                <c:pt idx="1">
                  <c:v>1568.59</c:v>
                </c:pt>
                <c:pt idx="2">
                  <c:v>1579.36</c:v>
                </c:pt>
                <c:pt idx="3">
                  <c:v>1519.7</c:v>
                </c:pt>
                <c:pt idx="4">
                  <c:v>1951.21</c:v>
                </c:pt>
              </c:numCache>
            </c:numRef>
          </c:val>
          <c:extLst>
            <c:ext xmlns:c16="http://schemas.microsoft.com/office/drawing/2014/chart" uri="{C3380CC4-5D6E-409C-BE32-E72D297353CC}">
              <c16:uniqueId val="{00000000-D5DF-4304-83E0-93B509008B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D5DF-4304-83E0-93B509008B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41.01</c:v>
                </c:pt>
                <c:pt idx="1">
                  <c:v>47.74</c:v>
                </c:pt>
                <c:pt idx="2">
                  <c:v>44.21</c:v>
                </c:pt>
                <c:pt idx="3">
                  <c:v>45.05</c:v>
                </c:pt>
                <c:pt idx="4">
                  <c:v>37.06</c:v>
                </c:pt>
              </c:numCache>
            </c:numRef>
          </c:val>
          <c:extLst>
            <c:ext xmlns:c16="http://schemas.microsoft.com/office/drawing/2014/chart" uri="{C3380CC4-5D6E-409C-BE32-E72D297353CC}">
              <c16:uniqueId val="{00000000-6BA8-4239-B900-FB824D1EB8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6BA8-4239-B900-FB824D1EB8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219.77</c:v>
                </c:pt>
                <c:pt idx="1">
                  <c:v>191.56</c:v>
                </c:pt>
                <c:pt idx="2">
                  <c:v>209.11</c:v>
                </c:pt>
                <c:pt idx="3">
                  <c:v>206.83</c:v>
                </c:pt>
                <c:pt idx="4">
                  <c:v>232.15</c:v>
                </c:pt>
              </c:numCache>
            </c:numRef>
          </c:val>
          <c:extLst>
            <c:ext xmlns:c16="http://schemas.microsoft.com/office/drawing/2014/chart" uri="{C3380CC4-5D6E-409C-BE32-E72D297353CC}">
              <c16:uniqueId val="{00000000-6DDF-4A3B-9F81-4C4755A77B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6DDF-4A3B-9F81-4C4755A77B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9" zoomScaleNormal="100" workbookViewId="0">
      <selection activeCell="CM25" sqref="CM2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山梨県　南アルプス市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71858</v>
      </c>
      <c r="AM8" s="68"/>
      <c r="AN8" s="68"/>
      <c r="AO8" s="68"/>
      <c r="AP8" s="68"/>
      <c r="AQ8" s="68"/>
      <c r="AR8" s="68"/>
      <c r="AS8" s="68"/>
      <c r="AT8" s="67">
        <f>データ!T6</f>
        <v>264.14</v>
      </c>
      <c r="AU8" s="67"/>
      <c r="AV8" s="67"/>
      <c r="AW8" s="67"/>
      <c r="AX8" s="67"/>
      <c r="AY8" s="67"/>
      <c r="AZ8" s="67"/>
      <c r="BA8" s="67"/>
      <c r="BB8" s="67">
        <f>データ!U6</f>
        <v>272.05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48.76</v>
      </c>
      <c r="Q10" s="67"/>
      <c r="R10" s="67"/>
      <c r="S10" s="67"/>
      <c r="T10" s="67"/>
      <c r="U10" s="67"/>
      <c r="V10" s="67"/>
      <c r="W10" s="67">
        <f>データ!Q6</f>
        <v>97.59</v>
      </c>
      <c r="X10" s="67"/>
      <c r="Y10" s="67"/>
      <c r="Z10" s="67"/>
      <c r="AA10" s="67"/>
      <c r="AB10" s="67"/>
      <c r="AC10" s="67"/>
      <c r="AD10" s="68">
        <f>データ!R6</f>
        <v>1670</v>
      </c>
      <c r="AE10" s="68"/>
      <c r="AF10" s="68"/>
      <c r="AG10" s="68"/>
      <c r="AH10" s="68"/>
      <c r="AI10" s="68"/>
      <c r="AJ10" s="68"/>
      <c r="AK10" s="2"/>
      <c r="AL10" s="68">
        <f>データ!V6</f>
        <v>34915</v>
      </c>
      <c r="AM10" s="68"/>
      <c r="AN10" s="68"/>
      <c r="AO10" s="68"/>
      <c r="AP10" s="68"/>
      <c r="AQ10" s="68"/>
      <c r="AR10" s="68"/>
      <c r="AS10" s="68"/>
      <c r="AT10" s="67">
        <f>データ!W6</f>
        <v>13.05</v>
      </c>
      <c r="AU10" s="67"/>
      <c r="AV10" s="67"/>
      <c r="AW10" s="67"/>
      <c r="AX10" s="67"/>
      <c r="AY10" s="67"/>
      <c r="AZ10" s="67"/>
      <c r="BA10" s="67"/>
      <c r="BB10" s="67">
        <f>データ!X6</f>
        <v>2675.48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QSRuQ/hOz7QLEWKDWAJ46OU4GqFTQGeifYZiZ0hAHA07UCVw9+6re10fEQjEML2PrickJRHZA6SrLad5HktKaQ==" saltValue="inpFJwf+scV8p895n5wI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192082</v>
      </c>
      <c r="D6" s="33">
        <f t="shared" si="3"/>
        <v>47</v>
      </c>
      <c r="E6" s="33">
        <f t="shared" si="3"/>
        <v>17</v>
      </c>
      <c r="F6" s="33">
        <f t="shared" si="3"/>
        <v>1</v>
      </c>
      <c r="G6" s="33">
        <f t="shared" si="3"/>
        <v>0</v>
      </c>
      <c r="H6" s="33" t="str">
        <f t="shared" si="3"/>
        <v>山梨県　南アルプス市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48.76</v>
      </c>
      <c r="Q6" s="34">
        <f t="shared" si="3"/>
        <v>97.59</v>
      </c>
      <c r="R6" s="34">
        <f t="shared" si="3"/>
        <v>1670</v>
      </c>
      <c r="S6" s="34">
        <f t="shared" si="3"/>
        <v>71858</v>
      </c>
      <c r="T6" s="34">
        <f t="shared" si="3"/>
        <v>264.14</v>
      </c>
      <c r="U6" s="34">
        <f t="shared" si="3"/>
        <v>272.05</v>
      </c>
      <c r="V6" s="34">
        <f t="shared" si="3"/>
        <v>34915</v>
      </c>
      <c r="W6" s="34">
        <f t="shared" si="3"/>
        <v>13.05</v>
      </c>
      <c r="X6" s="34">
        <f t="shared" si="3"/>
        <v>2675.48</v>
      </c>
      <c r="Y6" s="35">
        <f>IF(Y7="",NA(),Y7)</f>
        <v>77.05</v>
      </c>
      <c r="Z6" s="35">
        <f t="shared" ref="Z6:AH6" si="4">IF(Z7="",NA(),Z7)</f>
        <v>74.37</v>
      </c>
      <c r="AA6" s="35">
        <f t="shared" si="4"/>
        <v>75.25</v>
      </c>
      <c r="AB6" s="35">
        <f t="shared" si="4"/>
        <v>75.17</v>
      </c>
      <c r="AC6" s="35">
        <f t="shared" si="4"/>
        <v>68.23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1819.83</v>
      </c>
      <c r="BG6" s="35">
        <f t="shared" ref="BG6:BO6" si="7">IF(BG7="",NA(),BG7)</f>
        <v>1568.59</v>
      </c>
      <c r="BH6" s="35">
        <f t="shared" si="7"/>
        <v>1579.36</v>
      </c>
      <c r="BI6" s="35">
        <f t="shared" si="7"/>
        <v>1519.7</v>
      </c>
      <c r="BJ6" s="35">
        <f t="shared" si="7"/>
        <v>1951.21</v>
      </c>
      <c r="BK6" s="35">
        <f t="shared" si="7"/>
        <v>1010.51</v>
      </c>
      <c r="BL6" s="35">
        <f t="shared" si="7"/>
        <v>1031.56</v>
      </c>
      <c r="BM6" s="35">
        <f t="shared" si="7"/>
        <v>1053.93</v>
      </c>
      <c r="BN6" s="35">
        <f t="shared" si="7"/>
        <v>1046.25</v>
      </c>
      <c r="BO6" s="35">
        <f t="shared" si="7"/>
        <v>1000.94</v>
      </c>
      <c r="BP6" s="34" t="str">
        <f>IF(BP7="","",IF(BP7="-","【-】","【"&amp;SUBSTITUTE(TEXT(BP7,"#,##0.00"),"-","△")&amp;"】"))</f>
        <v>【682.78】</v>
      </c>
      <c r="BQ6" s="35">
        <f>IF(BQ7="",NA(),BQ7)</f>
        <v>41.01</v>
      </c>
      <c r="BR6" s="35">
        <f t="shared" ref="BR6:BZ6" si="8">IF(BR7="",NA(),BR7)</f>
        <v>47.74</v>
      </c>
      <c r="BS6" s="35">
        <f t="shared" si="8"/>
        <v>44.21</v>
      </c>
      <c r="BT6" s="35">
        <f t="shared" si="8"/>
        <v>45.05</v>
      </c>
      <c r="BU6" s="35">
        <f t="shared" si="8"/>
        <v>37.06</v>
      </c>
      <c r="BV6" s="35">
        <f t="shared" si="8"/>
        <v>83</v>
      </c>
      <c r="BW6" s="35">
        <f t="shared" si="8"/>
        <v>84.32</v>
      </c>
      <c r="BX6" s="35">
        <f t="shared" si="8"/>
        <v>85.23</v>
      </c>
      <c r="BY6" s="35">
        <f t="shared" si="8"/>
        <v>88.37</v>
      </c>
      <c r="BZ6" s="35">
        <f t="shared" si="8"/>
        <v>93.77</v>
      </c>
      <c r="CA6" s="34" t="str">
        <f>IF(CA7="","",IF(CA7="-","【-】","【"&amp;SUBSTITUTE(TEXT(CA7,"#,##0.00"),"-","△")&amp;"】"))</f>
        <v>【100.91】</v>
      </c>
      <c r="CB6" s="35">
        <f>IF(CB7="",NA(),CB7)</f>
        <v>219.77</v>
      </c>
      <c r="CC6" s="35">
        <f t="shared" ref="CC6:CK6" si="9">IF(CC7="",NA(),CC7)</f>
        <v>191.56</v>
      </c>
      <c r="CD6" s="35">
        <f t="shared" si="9"/>
        <v>209.11</v>
      </c>
      <c r="CE6" s="35">
        <f t="shared" si="9"/>
        <v>206.83</v>
      </c>
      <c r="CF6" s="35">
        <f t="shared" si="9"/>
        <v>232.15</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82.06</v>
      </c>
      <c r="CY6" s="35">
        <f t="shared" ref="CY6:DG6" si="11">IF(CY7="",NA(),CY7)</f>
        <v>85.29</v>
      </c>
      <c r="CZ6" s="35">
        <f t="shared" si="11"/>
        <v>85.25</v>
      </c>
      <c r="DA6" s="35">
        <f t="shared" si="11"/>
        <v>86.73</v>
      </c>
      <c r="DB6" s="35">
        <f t="shared" si="11"/>
        <v>87.44</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2.14</v>
      </c>
      <c r="EG6" s="35">
        <f t="shared" si="14"/>
        <v>1.93</v>
      </c>
      <c r="EH6" s="35">
        <f t="shared" si="14"/>
        <v>2.5499999999999998</v>
      </c>
      <c r="EI6" s="35">
        <f t="shared" si="14"/>
        <v>1.89</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2">
      <c r="A7" s="28"/>
      <c r="B7" s="37">
        <v>2018</v>
      </c>
      <c r="C7" s="37">
        <v>192082</v>
      </c>
      <c r="D7" s="37">
        <v>47</v>
      </c>
      <c r="E7" s="37">
        <v>17</v>
      </c>
      <c r="F7" s="37">
        <v>1</v>
      </c>
      <c r="G7" s="37">
        <v>0</v>
      </c>
      <c r="H7" s="37" t="s">
        <v>97</v>
      </c>
      <c r="I7" s="37" t="s">
        <v>98</v>
      </c>
      <c r="J7" s="37" t="s">
        <v>99</v>
      </c>
      <c r="K7" s="37" t="s">
        <v>100</v>
      </c>
      <c r="L7" s="37" t="s">
        <v>101</v>
      </c>
      <c r="M7" s="37" t="s">
        <v>102</v>
      </c>
      <c r="N7" s="38" t="s">
        <v>103</v>
      </c>
      <c r="O7" s="38" t="s">
        <v>104</v>
      </c>
      <c r="P7" s="38">
        <v>48.76</v>
      </c>
      <c r="Q7" s="38">
        <v>97.59</v>
      </c>
      <c r="R7" s="38">
        <v>1670</v>
      </c>
      <c r="S7" s="38">
        <v>71858</v>
      </c>
      <c r="T7" s="38">
        <v>264.14</v>
      </c>
      <c r="U7" s="38">
        <v>272.05</v>
      </c>
      <c r="V7" s="38">
        <v>34915</v>
      </c>
      <c r="W7" s="38">
        <v>13.05</v>
      </c>
      <c r="X7" s="38">
        <v>2675.48</v>
      </c>
      <c r="Y7" s="38">
        <v>77.05</v>
      </c>
      <c r="Z7" s="38">
        <v>74.37</v>
      </c>
      <c r="AA7" s="38">
        <v>75.25</v>
      </c>
      <c r="AB7" s="38">
        <v>75.17</v>
      </c>
      <c r="AC7" s="38">
        <v>68.23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1819.83</v>
      </c>
      <c r="BG7" s="38">
        <v>1568.59</v>
      </c>
      <c r="BH7" s="38">
        <v>1579.36</v>
      </c>
      <c r="BI7" s="38">
        <v>1519.7</v>
      </c>
      <c r="BJ7" s="38">
        <v>1951.21</v>
      </c>
      <c r="BK7" s="38">
        <v>1010.51</v>
      </c>
      <c r="BL7" s="38">
        <v>1031.56</v>
      </c>
      <c r="BM7" s="38">
        <v>1053.93</v>
      </c>
      <c r="BN7" s="38">
        <v>1046.25</v>
      </c>
      <c r="BO7" s="38">
        <v>1000.94</v>
      </c>
      <c r="BP7" s="38">
        <v>682.78</v>
      </c>
      <c r="BQ7" s="38">
        <v>41.01</v>
      </c>
      <c r="BR7" s="38">
        <v>47.74</v>
      </c>
      <c r="BS7" s="38">
        <v>44.21</v>
      </c>
      <c r="BT7" s="38">
        <v>45.05</v>
      </c>
      <c r="BU7" s="38">
        <v>37.06</v>
      </c>
      <c r="BV7" s="38">
        <v>83</v>
      </c>
      <c r="BW7" s="38">
        <v>84.32</v>
      </c>
      <c r="BX7" s="38">
        <v>85.23</v>
      </c>
      <c r="BY7" s="38">
        <v>88.37</v>
      </c>
      <c r="BZ7" s="38">
        <v>93.77</v>
      </c>
      <c r="CA7" s="38">
        <v>100.91</v>
      </c>
      <c r="CB7" s="38">
        <v>219.77</v>
      </c>
      <c r="CC7" s="38">
        <v>191.56</v>
      </c>
      <c r="CD7" s="38">
        <v>209.11</v>
      </c>
      <c r="CE7" s="38">
        <v>206.83</v>
      </c>
      <c r="CF7" s="38">
        <v>232.15</v>
      </c>
      <c r="CG7" s="38">
        <v>193.74</v>
      </c>
      <c r="CH7" s="38">
        <v>188.12</v>
      </c>
      <c r="CI7" s="38">
        <v>185.7</v>
      </c>
      <c r="CJ7" s="38">
        <v>178.11</v>
      </c>
      <c r="CK7" s="38">
        <v>165.57</v>
      </c>
      <c r="CL7" s="38">
        <v>136.86000000000001</v>
      </c>
      <c r="CM7" s="38" t="s">
        <v>103</v>
      </c>
      <c r="CN7" s="38" t="s">
        <v>103</v>
      </c>
      <c r="CO7" s="38" t="s">
        <v>103</v>
      </c>
      <c r="CP7" s="38" t="s">
        <v>103</v>
      </c>
      <c r="CQ7" s="38" t="s">
        <v>103</v>
      </c>
      <c r="CR7" s="38">
        <v>62.23</v>
      </c>
      <c r="CS7" s="38">
        <v>60</v>
      </c>
      <c r="CT7" s="38">
        <v>61.03</v>
      </c>
      <c r="CU7" s="38">
        <v>59.55</v>
      </c>
      <c r="CV7" s="38">
        <v>59.19</v>
      </c>
      <c r="CW7" s="38">
        <v>58.98</v>
      </c>
      <c r="CX7" s="38">
        <v>82.06</v>
      </c>
      <c r="CY7" s="38">
        <v>85.29</v>
      </c>
      <c r="CZ7" s="38">
        <v>85.25</v>
      </c>
      <c r="DA7" s="38">
        <v>86.73</v>
      </c>
      <c r="DB7" s="38">
        <v>87.44</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2.14</v>
      </c>
      <c r="EG7" s="38">
        <v>1.93</v>
      </c>
      <c r="EH7" s="38">
        <v>2.5499999999999998</v>
      </c>
      <c r="EI7" s="38">
        <v>1.89</v>
      </c>
      <c r="EJ7" s="38">
        <v>0.04</v>
      </c>
      <c r="EK7" s="38">
        <v>0.38</v>
      </c>
      <c r="EL7" s="38">
        <v>0.01</v>
      </c>
      <c r="EM7" s="38">
        <v>0.11</v>
      </c>
      <c r="EN7" s="38">
        <v>0.09</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2020-01-23T01:19:09Z</cp:lastPrinted>
  <dcterms:created xsi:type="dcterms:W3CDTF">2019-12-05T05:04:15Z</dcterms:created>
  <dcterms:modified xsi:type="dcterms:W3CDTF">2020-02-10T05:28:03Z</dcterms:modified>
  <cp:category/>
</cp:coreProperties>
</file>