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ltPsd3O/rvXRWgJWflkkVtHfXqIgPK8hSvqOAsCxvWUvVHpp54ybkLGY6XLxC8t/TfgtGUJFjmII9njV05XUcQ==" workbookSaltValue="MqCREGqQdZILGx8t5JjyB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<sst xmlns="http://schemas.openxmlformats.org/spreadsheetml/2006/main" count="237" uniqueCount="124">
  <si>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</si>
  <si>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</si>
  <si>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</si>
  <si>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</si>
  <si>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</si>
  <si>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</si>
  <si>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</si>
  <si>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</si>
  <si>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</si>
  <si>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</si>
  <si>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</si>
  <si>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</si>
  <si>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</si>
  <si>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</si>
  <si>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</si>
  <si>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</si>
  <si>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</si>
  <si>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</si>
  <si>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</si>
  <si>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</si>
  <si>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</si>
  <si>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</si>
  <si>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</si>
  <si>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</si>
  <si>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</si>
  <si>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</si>
  <si>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</si>
  <si>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</si>
  <si>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</si>
  <si>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</si>
  <si>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</si>
  <si>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</si>
  <si>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</si>
  <si>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</si>
  <si>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</si>
  <si>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</si>
  <si>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</si>
  <si>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</si>
  <si>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</si>
  <si>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</si>
  <si>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</si>
  <si>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</si>
  <si>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</si>
  <si>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</si>
  <si>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</si>
  <si>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</si>
  <si>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</si>
  <si>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</si>
  <si>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</si>
  <si>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</si>
  <si>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</si>
  <si>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</si>
  <si>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</si>
  <si>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</si>
  <si>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</si>
  <si>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</si>
  <si>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</si>
  <si>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</si>
  <si>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</si>
  <si>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</si>
  <si>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</si>
  <si>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</si>
  <si>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</si>
  <si>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</si>
  <si>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</si>
  <si>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</si>
  <si>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</si>
  <si>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</si>
  <si>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</si>
  <si>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</si>
  <si>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</si>
  <si>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</si>
  <si>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</si>
  <si>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</si>
  <si>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</si>
  <si>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</si>
  <si>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</si>
  <si>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</si>
  <si>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</si>
  <si>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</si>
  <si>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</si>
  <si>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</si>
  <si>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</si>
  <si>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</si>
  <si>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</si>
  <si>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</si>
  <si>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</si>
  <si>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</si>
  <si>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</si>
  <si>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</si>
  <si>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</si>
  <si>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</si>
  <si>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</si>
  <si>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</si>
  <si>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</si>
  <si>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</si>
  <si>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</si>
  <si>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</si>
  <si>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</si>
  <si>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</si>
  <si>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</si>
  <si>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</si>
  <si>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</si>
  <si>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</si>
  <si>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</si>
  <si>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</si>
  <si>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</si>
  <si>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</si>
  <si>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山梨県　身延町</t>
  </si>
  <si>
    <t>法非適用</t>
  </si>
  <si>
    <t>水道事業</t>
  </si>
  <si>
    <t>簡易水道事業</t>
  </si>
  <si>
    <t>D1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</si>
  <si>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</si>
  <si>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</si>
  <si>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</si>
  <si>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</si>
  <si>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</si>
  <si>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</si>
  <si>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</si>
  <si>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</si>
  <si>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収益的収支比率から料金回収率を鑑みると、料金の改定を検討しなければならない状態である。しかしながら、当町の人口減少及び高齢化に伴い、有収率に対して施設利用率が低くなっている状況から、水道使用料の値上げにあたり、十分検討し、慎重を期することが肝要である。また、施設規模の適正化について見直しを行いたい。</t>
    <rPh sb="0" eb="3">
      <t>シュウエキテキ</t>
    </rPh>
    <rPh sb="3" eb="5">
      <t>シュウシ</t>
    </rPh>
    <rPh sb="5" eb="7">
      <t>ヒリツ</t>
    </rPh>
    <rPh sb="9" eb="11">
      <t>リョウキン</t>
    </rPh>
    <rPh sb="11" eb="13">
      <t>カイシュウ</t>
    </rPh>
    <rPh sb="13" eb="14">
      <t>リツ</t>
    </rPh>
    <rPh sb="15" eb="16">
      <t>カガミ</t>
    </rPh>
    <rPh sb="20" eb="22">
      <t>リョウキン</t>
    </rPh>
    <rPh sb="23" eb="25">
      <t>カイテイ</t>
    </rPh>
    <rPh sb="26" eb="28">
      <t>ケントウ</t>
    </rPh>
    <rPh sb="37" eb="39">
      <t>ジョウタイ</t>
    </rPh>
    <rPh sb="50" eb="51">
      <t>トウ</t>
    </rPh>
    <rPh sb="51" eb="52">
      <t>マチ</t>
    </rPh>
    <rPh sb="53" eb="55">
      <t>ジンコウ</t>
    </rPh>
    <rPh sb="55" eb="57">
      <t>ゲンショウ</t>
    </rPh>
    <rPh sb="57" eb="58">
      <t>オヨ</t>
    </rPh>
    <rPh sb="59" eb="62">
      <t>コウレイカ</t>
    </rPh>
    <rPh sb="63" eb="64">
      <t>トモナ</t>
    </rPh>
    <rPh sb="66" eb="68">
      <t>ユウシュウ</t>
    </rPh>
    <rPh sb="68" eb="69">
      <t>リツ</t>
    </rPh>
    <rPh sb="70" eb="71">
      <t>タイ</t>
    </rPh>
    <rPh sb="73" eb="75">
      <t>シセツ</t>
    </rPh>
    <rPh sb="75" eb="78">
      <t>リヨウリツ</t>
    </rPh>
    <rPh sb="79" eb="80">
      <t>ヒク</t>
    </rPh>
    <rPh sb="86" eb="88">
      <t>ジョウキョウ</t>
    </rPh>
    <rPh sb="91" eb="93">
      <t>スイドウ</t>
    </rPh>
    <rPh sb="93" eb="96">
      <t>シヨウリョウ</t>
    </rPh>
    <rPh sb="97" eb="99">
      <t>ネア</t>
    </rPh>
    <rPh sb="105" eb="107">
      <t>ジュウブン</t>
    </rPh>
    <rPh sb="107" eb="109">
      <t>ケントウ</t>
    </rPh>
    <rPh sb="111" eb="113">
      <t>シンチョウ</t>
    </rPh>
    <rPh sb="114" eb="115">
      <t>キ</t>
    </rPh>
    <rPh sb="120" eb="122">
      <t>カンヨウ</t>
    </rPh>
    <rPh sb="129" eb="131">
      <t>シセツ</t>
    </rPh>
    <rPh sb="131" eb="133">
      <t>キボ</t>
    </rPh>
    <rPh sb="134" eb="137">
      <t>テキセイカ</t>
    </rPh>
    <rPh sb="141" eb="143">
      <t>ミナオ</t>
    </rPh>
    <rPh sb="145" eb="146">
      <t>オコナ</t>
    </rPh>
    <phoneticPr fontId="4"/>
  </si>
  <si>
    <t>老朽化の改善に向けて年次で取り組んでいる。しかしながら、現在経年による老朽管が多く存在するため、継続的な管路更新に努めなければならない。健全な事業経営を考慮した設備等の整備を行う。</t>
    <rPh sb="0" eb="3">
      <t>ロウキュウカ</t>
    </rPh>
    <rPh sb="4" eb="6">
      <t>カイゼン</t>
    </rPh>
    <rPh sb="7" eb="8">
      <t>ム</t>
    </rPh>
    <rPh sb="10" eb="12">
      <t>ネンジ</t>
    </rPh>
    <rPh sb="13" eb="14">
      <t>ト</t>
    </rPh>
    <rPh sb="15" eb="16">
      <t>ク</t>
    </rPh>
    <rPh sb="28" eb="30">
      <t>ゲンザイ</t>
    </rPh>
    <rPh sb="30" eb="32">
      <t>ケイネン</t>
    </rPh>
    <rPh sb="35" eb="37">
      <t>ロウキュウ</t>
    </rPh>
    <rPh sb="37" eb="38">
      <t>カン</t>
    </rPh>
    <rPh sb="39" eb="40">
      <t>オオ</t>
    </rPh>
    <rPh sb="41" eb="43">
      <t>ソンザイ</t>
    </rPh>
    <rPh sb="48" eb="51">
      <t>ケイゾクテキ</t>
    </rPh>
    <rPh sb="52" eb="54">
      <t>カンロ</t>
    </rPh>
    <rPh sb="54" eb="56">
      <t>コウシン</t>
    </rPh>
    <rPh sb="57" eb="58">
      <t>ツト</t>
    </rPh>
    <rPh sb="68" eb="70">
      <t>ケンゼン</t>
    </rPh>
    <rPh sb="71" eb="73">
      <t>ジギョウ</t>
    </rPh>
    <rPh sb="73" eb="75">
      <t>ケイエイ</t>
    </rPh>
    <rPh sb="76" eb="78">
      <t>コウリョ</t>
    </rPh>
    <rPh sb="80" eb="82">
      <t>セツビ</t>
    </rPh>
    <rPh sb="82" eb="83">
      <t>トウ</t>
    </rPh>
    <rPh sb="84" eb="86">
      <t>セイビ</t>
    </rPh>
    <rPh sb="87" eb="88">
      <t>オコナ</t>
    </rPh>
    <phoneticPr fontId="4"/>
  </si>
  <si>
    <t>平成30年度に経営戦略の策定を実施した。料金見直しなどとともに効率的な施設運用が出来るよう、計画的な施設更新とバランスの良い健全な経営を心がける。また、近隣市町村等と広域化に関しては、県で主催する検討会に参加し、情報交換や業務改善に係る検討を行っていきたい。</t>
    <rPh sb="0" eb="2">
      <t>ヘイセイ</t>
    </rPh>
    <rPh sb="4" eb="6">
      <t>ネンド</t>
    </rPh>
    <rPh sb="7" eb="9">
      <t>ケイエイ</t>
    </rPh>
    <rPh sb="9" eb="11">
      <t>センリャク</t>
    </rPh>
    <rPh sb="12" eb="14">
      <t>サクテイ</t>
    </rPh>
    <rPh sb="15" eb="17">
      <t>ジッシ</t>
    </rPh>
    <rPh sb="20" eb="22">
      <t>リョウキン</t>
    </rPh>
    <rPh sb="22" eb="24">
      <t>ミナオ</t>
    </rPh>
    <rPh sb="31" eb="34">
      <t>コウリツテキ</t>
    </rPh>
    <rPh sb="35" eb="37">
      <t>シセツ</t>
    </rPh>
    <rPh sb="37" eb="39">
      <t>ウンヨウ</t>
    </rPh>
    <rPh sb="40" eb="42">
      <t>デキ</t>
    </rPh>
    <rPh sb="46" eb="49">
      <t>ケイカクテキ</t>
    </rPh>
    <rPh sb="50" eb="52">
      <t>シセツ</t>
    </rPh>
    <rPh sb="52" eb="54">
      <t>コウシン</t>
    </rPh>
    <rPh sb="60" eb="61">
      <t>ヨ</t>
    </rPh>
    <rPh sb="62" eb="64">
      <t>ケンゼン</t>
    </rPh>
    <rPh sb="65" eb="67">
      <t>ケイエイ</t>
    </rPh>
    <rPh sb="68" eb="69">
      <t>ココロ</t>
    </rPh>
    <rPh sb="76" eb="78">
      <t>キンリン</t>
    </rPh>
    <rPh sb="78" eb="81">
      <t>シチョウソン</t>
    </rPh>
    <rPh sb="81" eb="82">
      <t>トウ</t>
    </rPh>
    <rPh sb="83" eb="86">
      <t>コウイキカ</t>
    </rPh>
    <rPh sb="87" eb="88">
      <t>カン</t>
    </rPh>
    <rPh sb="92" eb="93">
      <t>ケン</t>
    </rPh>
    <rPh sb="94" eb="96">
      <t>シュサイ</t>
    </rPh>
    <rPh sb="98" eb="101">
      <t>ケントウカイ</t>
    </rPh>
    <rPh sb="102" eb="104">
      <t>サンカ</t>
    </rPh>
    <rPh sb="106" eb="108">
      <t>ジョウホウ</t>
    </rPh>
    <rPh sb="108" eb="110">
      <t>コウカン</t>
    </rPh>
    <rPh sb="111" eb="113">
      <t>ギョウム</t>
    </rPh>
    <rPh sb="113" eb="115">
      <t>カイゼン</t>
    </rPh>
    <rPh sb="116" eb="117">
      <t>カカワ</t>
    </rPh>
    <rPh sb="118" eb="120">
      <t>ケントウ</t>
    </rPh>
    <rPh sb="121" eb="12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</si>
</sst>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0.65</c:v>
                </c:pt>
                <c:pt idx="3" formatCode="#,##0.00;&quot;△&quot;#,##0.00;&quot;-&quot;">
                  <c:v>0.09</c:v>
                </c:pt>
                <c:pt idx="4" formatCode="#,##0.00;&quot;△&quot;#,##0.00;&quot;-&quot;">
                  <c:v>2.4300000000000002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D2-44D3-B673-88319C30A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929344"/>
        <c:axId val="83935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0.64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0.43</c:v>
                </c:pt>
                <c:pt idx="4">
                  <c:v>0.56000000000000005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D2-44D3-B673-88319C30A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29344"/>
        <c:axId val="83935616"/>
      </c:lineChart>
      <c:dateAx>
        <c:axId val="83929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35616"/>
        <c:crosses val="autoZero"/>
        <c:auto val="1"/>
        <c:lblOffset val="100"/>
        <c:baseTimeUnit val="years"/>
      </c:dateAx>
      <c:valAx>
        <c:axId val="83935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929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59.54</c:v>
                </c:pt>
                <c:pt idx="1">
                  <c:v>56.65</c:v>
                </c:pt>
                <c:pt idx="2">
                  <c:v>54.52</c:v>
                </c:pt>
                <c:pt idx="3">
                  <c:v>59.63</c:v>
                </c:pt>
                <c:pt idx="4">
                  <c:v>57.34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0C-4E7D-820C-04E0AD14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53728"/>
        <c:axId val="9216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62.01</c:v>
                </c:pt>
                <c:pt idx="1">
                  <c:v>60.68</c:v>
                </c:pt>
                <c:pt idx="2">
                  <c:v>59.87</c:v>
                </c:pt>
                <c:pt idx="3">
                  <c:v>59.59</c:v>
                </c:pt>
                <c:pt idx="4">
                  <c:v>61.79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0C-4E7D-820C-04E0AD142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53728"/>
        <c:axId val="92160000"/>
      </c:lineChart>
      <c:dateAx>
        <c:axId val="9215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60000"/>
        <c:crosses val="autoZero"/>
        <c:auto val="1"/>
        <c:lblOffset val="100"/>
        <c:baseTimeUnit val="years"/>
      </c:dateAx>
      <c:valAx>
        <c:axId val="9216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5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68.75</c:v>
                </c:pt>
                <c:pt idx="1">
                  <c:v>71.28</c:v>
                </c:pt>
                <c:pt idx="2">
                  <c:v>70.77</c:v>
                </c:pt>
                <c:pt idx="3">
                  <c:v>71.05</c:v>
                </c:pt>
                <c:pt idx="4">
                  <c:v>69.52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3C-4246-89CF-26703A961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15552"/>
        <c:axId val="9221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75.8</c:v>
                </c:pt>
                <c:pt idx="1">
                  <c:v>75.760000000000005</c:v>
                </c:pt>
                <c:pt idx="2">
                  <c:v>75.48</c:v>
                </c:pt>
                <c:pt idx="3">
                  <c:v>74.64</c:v>
                </c:pt>
                <c:pt idx="4">
                  <c:v>74.98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3C-4246-89CF-26703A961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15552"/>
        <c:axId val="92217728"/>
      </c:lineChart>
      <c:dateAx>
        <c:axId val="9221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17728"/>
        <c:crosses val="autoZero"/>
        <c:auto val="1"/>
        <c:lblOffset val="100"/>
        <c:baseTimeUnit val="years"/>
      </c:dateAx>
      <c:valAx>
        <c:axId val="9221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1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58.3</c:v>
                </c:pt>
                <c:pt idx="1">
                  <c:v>52.99</c:v>
                </c:pt>
                <c:pt idx="2">
                  <c:v>58.45</c:v>
                </c:pt>
                <c:pt idx="3">
                  <c:v>60.27</c:v>
                </c:pt>
                <c:pt idx="4">
                  <c:v>57.07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4CD-4EF0-9FC9-AA52E4B9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28576"/>
        <c:axId val="8593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77.19</c:v>
                </c:pt>
                <c:pt idx="1">
                  <c:v>77.48</c:v>
                </c:pt>
                <c:pt idx="2">
                  <c:v>76.02</c:v>
                </c:pt>
                <c:pt idx="3">
                  <c:v>77.66</c:v>
                </c:pt>
                <c:pt idx="4">
                  <c:v>74.03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CD-4EF0-9FC9-AA52E4B91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28576"/>
        <c:axId val="85934848"/>
      </c:lineChart>
      <c:dateAx>
        <c:axId val="85928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34848"/>
        <c:crosses val="autoZero"/>
        <c:auto val="1"/>
        <c:lblOffset val="100"/>
        <c:baseTimeUnit val="years"/>
      </c:dateAx>
      <c:valAx>
        <c:axId val="8593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28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D-47DE-8A0E-804946D4A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53536"/>
        <c:axId val="9175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CD-47DE-8A0E-804946D4A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53536"/>
        <c:axId val="91755648"/>
      </c:lineChart>
      <c:dateAx>
        <c:axId val="8595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55648"/>
        <c:crosses val="autoZero"/>
        <c:auto val="1"/>
        <c:lblOffset val="100"/>
        <c:baseTimeUnit val="years"/>
      </c:dateAx>
      <c:valAx>
        <c:axId val="9175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5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19-415A-900C-2636CFC7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86624"/>
        <c:axId val="917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19-415A-900C-2636CFC7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86624"/>
        <c:axId val="91796992"/>
      </c:lineChart>
      <c:dateAx>
        <c:axId val="9178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96992"/>
        <c:crosses val="autoZero"/>
        <c:auto val="1"/>
        <c:lblOffset val="100"/>
        <c:baseTimeUnit val="years"/>
      </c:dateAx>
      <c:valAx>
        <c:axId val="917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8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AF-40CF-A511-83CF653D6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23328"/>
        <c:axId val="91525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AF-40CF-A511-83CF653D6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23328"/>
        <c:axId val="91525504"/>
      </c:lineChart>
      <c:dateAx>
        <c:axId val="9152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25504"/>
        <c:crosses val="autoZero"/>
        <c:auto val="1"/>
        <c:lblOffset val="100"/>
        <c:baseTimeUnit val="years"/>
      </c:dateAx>
      <c:valAx>
        <c:axId val="91525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2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7B-40F9-A45F-412A535B9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48288"/>
        <c:axId val="9155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7B-40F9-A45F-412A535B9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48288"/>
        <c:axId val="91558656"/>
      </c:lineChart>
      <c:dateAx>
        <c:axId val="9154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58656"/>
        <c:crosses val="autoZero"/>
        <c:auto val="1"/>
        <c:lblOffset val="100"/>
        <c:baseTimeUnit val="years"/>
      </c:dateAx>
      <c:valAx>
        <c:axId val="9155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4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1614.49</c:v>
                </c:pt>
                <c:pt idx="1">
                  <c:v>1602.97</c:v>
                </c:pt>
                <c:pt idx="2">
                  <c:v>1517.11</c:v>
                </c:pt>
                <c:pt idx="3">
                  <c:v>1470.83</c:v>
                </c:pt>
                <c:pt idx="4">
                  <c:v>1560.02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8C-4674-915B-A4281EE7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00000"/>
        <c:axId val="9160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1326.51</c:v>
                </c:pt>
                <c:pt idx="1">
                  <c:v>1285.3599999999999</c:v>
                </c:pt>
                <c:pt idx="2">
                  <c:v>1246.73</c:v>
                </c:pt>
                <c:pt idx="3">
                  <c:v>1281.51</c:v>
                </c:pt>
                <c:pt idx="4">
                  <c:v>1068.53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C-4674-915B-A4281EE72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00000"/>
        <c:axId val="91601920"/>
      </c:lineChart>
      <c:dateAx>
        <c:axId val="9160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01920"/>
        <c:crosses val="autoZero"/>
        <c:auto val="1"/>
        <c:lblOffset val="100"/>
        <c:baseTimeUnit val="years"/>
      </c:dateAx>
      <c:valAx>
        <c:axId val="9160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0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42.96</c:v>
                </c:pt>
                <c:pt idx="1">
                  <c:v>39.950000000000003</c:v>
                </c:pt>
                <c:pt idx="2">
                  <c:v>44.43</c:v>
                </c:pt>
                <c:pt idx="3">
                  <c:v>47.51</c:v>
                </c:pt>
                <c:pt idx="4">
                  <c:v>44.72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23-43DE-B735-9F769BDF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90496"/>
        <c:axId val="91692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</c:v>
                </c:pt>
                <c:pt idx="1">
                  <c:v>54.45</c:v>
                </c:pt>
                <c:pt idx="2">
                  <c:v>54.33</c:v>
                </c:pt>
                <c:pt idx="3">
                  <c:v>55.02</c:v>
                </c:pt>
                <c:pt idx="4">
                  <c:v>59.33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23-43DE-B735-9F769BDFD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90496"/>
        <c:axId val="91692416"/>
      </c:lineChart>
      <c:dateAx>
        <c:axId val="9169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92416"/>
        <c:crosses val="autoZero"/>
        <c:auto val="1"/>
        <c:lblOffset val="100"/>
        <c:baseTimeUnit val="years"/>
      </c:dateAx>
      <c:valAx>
        <c:axId val="91692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9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317.85000000000002</c:v>
                </c:pt>
                <c:pt idx="1">
                  <c:v>328.62</c:v>
                </c:pt>
                <c:pt idx="2">
                  <c:v>316.85000000000002</c:v>
                </c:pt>
                <c:pt idx="3">
                  <c:v>297.85000000000002</c:v>
                </c:pt>
                <c:pt idx="4">
                  <c:v>316.76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3-4279-94DE-A334C370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27360"/>
        <c:axId val="917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325.14</c:v>
                </c:pt>
                <c:pt idx="1">
                  <c:v>332.75</c:v>
                </c:pt>
                <c:pt idx="2">
                  <c:v>341.05</c:v>
                </c:pt>
                <c:pt idx="3">
                  <c:v>330.62</c:v>
                </c:pt>
                <c:pt idx="4">
                  <c:v>279.67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83-4279-94DE-A334C370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27360"/>
        <c:axId val="91729280"/>
      </c:lineChart>
      <c:dateAx>
        <c:axId val="917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29280"/>
        <c:crosses val="autoZero"/>
        <c:auto val="1"/>
        <c:lblOffset val="100"/>
        <c:baseTimeUnit val="years"/>
      </c:dateAx>
      <c:valAx>
        <c:axId val="9172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2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T1" zoomScale="85" zoomScaleNormal="85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山梨県　身延町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2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データ!$I$6</f>
        <v>法非適用</v>
      </c>
      <c r="C8" s="72"/>
      <c r="D8" s="72"/>
      <c r="E8" s="72"/>
      <c r="F8" s="72"/>
      <c r="G8" s="72"/>
      <c r="H8" s="72"/>
      <c r="I8" s="72" t="str">
        <f>データ!$J$6</f>
        <v>水道事業</v>
      </c>
      <c r="J8" s="72"/>
      <c r="K8" s="72"/>
      <c r="L8" s="72"/>
      <c r="M8" s="72"/>
      <c r="N8" s="72"/>
      <c r="O8" s="72"/>
      <c r="P8" s="72" t="str">
        <f>データ!$K$6</f>
        <v>簡易水道事業</v>
      </c>
      <c r="Q8" s="72"/>
      <c r="R8" s="72"/>
      <c r="S8" s="72"/>
      <c r="T8" s="72"/>
      <c r="U8" s="72"/>
      <c r="V8" s="72"/>
      <c r="W8" s="72" t="str">
        <f>データ!$L$6</f>
        <v>D1</v>
      </c>
      <c r="X8" s="72"/>
      <c r="Y8" s="72"/>
      <c r="Z8" s="72"/>
      <c r="AA8" s="72"/>
      <c r="AB8" s="72"/>
      <c r="AC8" s="72"/>
      <c r="AD8" s="72" t="str">
        <f>データ!$M$6</f>
        <v>非設置</v>
      </c>
      <c r="AE8" s="72"/>
      <c r="AF8" s="72"/>
      <c r="AG8" s="72"/>
      <c r="AH8" s="72"/>
      <c r="AI8" s="72"/>
      <c r="AJ8" s="72"/>
      <c r="AK8" s="2"/>
      <c r="AL8" s="66">
        <f>データ!$R$6</f>
        <v>12329</v>
      </c>
      <c r="AM8" s="66"/>
      <c r="AN8" s="66"/>
      <c r="AO8" s="66"/>
      <c r="AP8" s="66"/>
      <c r="AQ8" s="66"/>
      <c r="AR8" s="66"/>
      <c r="AS8" s="66"/>
      <c r="AT8" s="65">
        <f>データ!$S$6</f>
        <v>301.98</v>
      </c>
      <c r="AU8" s="65"/>
      <c r="AV8" s="65"/>
      <c r="AW8" s="65"/>
      <c r="AX8" s="65"/>
      <c r="AY8" s="65"/>
      <c r="AZ8" s="65"/>
      <c r="BA8" s="65"/>
      <c r="BB8" s="65">
        <f>データ!$T$6</f>
        <v>40.83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2"/>
      <c r="AE9" s="2"/>
      <c r="AF9" s="2"/>
      <c r="AG9" s="2"/>
      <c r="AH9" s="3"/>
      <c r="AI9" s="2"/>
      <c r="AJ9" s="2"/>
      <c r="AK9" s="2"/>
      <c r="AL9" s="71" t="s">
        <v>16</v>
      </c>
      <c r="AM9" s="71"/>
      <c r="AN9" s="71"/>
      <c r="AO9" s="71"/>
      <c r="AP9" s="71"/>
      <c r="AQ9" s="71"/>
      <c r="AR9" s="71"/>
      <c r="AS9" s="71"/>
      <c r="AT9" s="71" t="s">
        <v>17</v>
      </c>
      <c r="AU9" s="71"/>
      <c r="AV9" s="71"/>
      <c r="AW9" s="71"/>
      <c r="AX9" s="71"/>
      <c r="AY9" s="71"/>
      <c r="AZ9" s="71"/>
      <c r="BA9" s="71"/>
      <c r="BB9" s="71" t="s">
        <v>18</v>
      </c>
      <c r="BC9" s="71"/>
      <c r="BD9" s="71"/>
      <c r="BE9" s="71"/>
      <c r="BF9" s="71"/>
      <c r="BG9" s="71"/>
      <c r="BH9" s="71"/>
      <c r="BI9" s="71"/>
      <c r="BJ9" s="3"/>
      <c r="BK9" s="3"/>
      <c r="BL9" s="63" t="s">
        <v>19</v>
      </c>
      <c r="BM9" s="64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データ!$N$6</f>
        <v>-</v>
      </c>
      <c r="C10" s="65"/>
      <c r="D10" s="65"/>
      <c r="E10" s="65"/>
      <c r="F10" s="65"/>
      <c r="G10" s="65"/>
      <c r="H10" s="65"/>
      <c r="I10" s="65" t="str">
        <f>データ!$O$6</f>
        <v>該当数値なし</v>
      </c>
      <c r="J10" s="65"/>
      <c r="K10" s="65"/>
      <c r="L10" s="65"/>
      <c r="M10" s="65"/>
      <c r="N10" s="65"/>
      <c r="O10" s="65"/>
      <c r="P10" s="65">
        <f>データ!$P$6</f>
        <v>100</v>
      </c>
      <c r="Q10" s="65"/>
      <c r="R10" s="65"/>
      <c r="S10" s="65"/>
      <c r="T10" s="65"/>
      <c r="U10" s="65"/>
      <c r="V10" s="65"/>
      <c r="W10" s="66">
        <f>データ!$Q$6</f>
        <v>2330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12156</v>
      </c>
      <c r="AM10" s="66"/>
      <c r="AN10" s="66"/>
      <c r="AO10" s="66"/>
      <c r="AP10" s="66"/>
      <c r="AQ10" s="66"/>
      <c r="AR10" s="66"/>
      <c r="AS10" s="66"/>
      <c r="AT10" s="65">
        <f>データ!$V$6</f>
        <v>117.66</v>
      </c>
      <c r="AU10" s="65"/>
      <c r="AV10" s="65"/>
      <c r="AW10" s="65"/>
      <c r="AX10" s="65"/>
      <c r="AY10" s="65"/>
      <c r="AZ10" s="65"/>
      <c r="BA10" s="65"/>
      <c r="BB10" s="65">
        <f>データ!$W$6</f>
        <v>103.31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21</v>
      </c>
      <c r="BM10" s="68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23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24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25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6"/>
      <c r="C34" s="54" t="s">
        <v>26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19"/>
      <c r="R34" s="54" t="s">
        <v>27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19"/>
      <c r="AG34" s="54" t="s">
        <v>28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19"/>
      <c r="AV34" s="54" t="s">
        <v>29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8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6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1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19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19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8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2" t="s">
        <v>30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6"/>
      <c r="C56" s="54" t="s">
        <v>31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19"/>
      <c r="R56" s="54" t="s">
        <v>32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19"/>
      <c r="AG56" s="54" t="s">
        <v>33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9"/>
      <c r="AV56" s="54" t="s">
        <v>34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8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6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19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19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9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8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35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2" t="s">
        <v>36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6"/>
      <c r="C79" s="54" t="s">
        <v>37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19"/>
      <c r="V79" s="19"/>
      <c r="W79" s="54" t="s">
        <v>38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19"/>
      <c r="AP79" s="19"/>
      <c r="AQ79" s="54" t="s">
        <v>39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7"/>
      <c r="BJ79" s="18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6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19"/>
      <c r="V80" s="1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19"/>
      <c r="AP80" s="19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7"/>
      <c r="BJ80" s="18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53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54</v>
      </c>
      <c r="O85" s="26" t="str">
        <f>データ!EN6</f>
        <v>【0.72】</v>
      </c>
    </row>
  </sheetData>
  <sheetProtection algorithmName="SHA-512" hashValue="mwBdsslWFGTO5JRvnRtOY36MDyxs9bLw/3dCWtYs0DegHAjU5/ud6lNJcMLk3Ge1b2JBrbGkbwzFTE8lmSJsJQ==" saltValue="o5Afa33SonkxUjTeepOzJg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193658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山梨県　身延町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2330</v>
      </c>
      <c r="R6" s="34">
        <f t="shared" si="3"/>
        <v>12329</v>
      </c>
      <c r="S6" s="34">
        <f t="shared" si="3"/>
        <v>301.98</v>
      </c>
      <c r="T6" s="34">
        <f t="shared" si="3"/>
        <v>40.83</v>
      </c>
      <c r="U6" s="34">
        <f t="shared" si="3"/>
        <v>12156</v>
      </c>
      <c r="V6" s="34">
        <f t="shared" si="3"/>
        <v>117.66</v>
      </c>
      <c r="W6" s="34">
        <f t="shared" si="3"/>
        <v>103.31</v>
      </c>
      <c r="X6" s="35">
        <f>IF(X7="",NA(),X7)</f>
        <v>58.3</v>
      </c>
      <c r="Y6" s="35">
        <f t="shared" ref="Y6:AG6" si="4">IF(Y7="",NA(),Y7)</f>
        <v>52.99</v>
      </c>
      <c r="Z6" s="35">
        <f t="shared" si="4"/>
        <v>58.45</v>
      </c>
      <c r="AA6" s="35">
        <f t="shared" si="4"/>
        <v>60.27</v>
      </c>
      <c r="AB6" s="35">
        <f t="shared" si="4"/>
        <v>57.07</v>
      </c>
      <c r="AC6" s="35">
        <f t="shared" si="4"/>
        <v>77.19</v>
      </c>
      <c r="AD6" s="35">
        <f t="shared" si="4"/>
        <v>77.48</v>
      </c>
      <c r="AE6" s="35">
        <f t="shared" si="4"/>
        <v>76.02</v>
      </c>
      <c r="AF6" s="35">
        <f t="shared" si="4"/>
        <v>77.66</v>
      </c>
      <c r="AG6" s="35">
        <f t="shared" si="4"/>
        <v>74.03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1614.49</v>
      </c>
      <c r="BF6" s="35">
        <f t="shared" ref="BF6:BN6" si="7">IF(BF7="",NA(),BF7)</f>
        <v>1602.97</v>
      </c>
      <c r="BG6" s="35">
        <f t="shared" si="7"/>
        <v>1517.11</v>
      </c>
      <c r="BH6" s="35">
        <f t="shared" si="7"/>
        <v>1470.83</v>
      </c>
      <c r="BI6" s="35">
        <f t="shared" si="7"/>
        <v>1560.02</v>
      </c>
      <c r="BJ6" s="35">
        <f t="shared" si="7"/>
        <v>1326.51</v>
      </c>
      <c r="BK6" s="35">
        <f t="shared" si="7"/>
        <v>1285.3599999999999</v>
      </c>
      <c r="BL6" s="35">
        <f t="shared" si="7"/>
        <v>1246.73</v>
      </c>
      <c r="BM6" s="35">
        <f t="shared" si="7"/>
        <v>1281.51</v>
      </c>
      <c r="BN6" s="35">
        <f t="shared" si="7"/>
        <v>1068.53</v>
      </c>
      <c r="BO6" s="34" t="str">
        <f>IF(BO7="","",IF(BO7="-","【-】","【"&amp;SUBSTITUTE(TEXT(BO7,"#,##0.00"),"-","△")&amp;"】"))</f>
        <v>【1,141.75】</v>
      </c>
      <c r="BP6" s="35">
        <f>IF(BP7="",NA(),BP7)</f>
        <v>42.96</v>
      </c>
      <c r="BQ6" s="35">
        <f t="shared" ref="BQ6:BY6" si="8">IF(BQ7="",NA(),BQ7)</f>
        <v>39.950000000000003</v>
      </c>
      <c r="BR6" s="35">
        <f t="shared" si="8"/>
        <v>44.43</v>
      </c>
      <c r="BS6" s="35">
        <f t="shared" si="8"/>
        <v>47.51</v>
      </c>
      <c r="BT6" s="35">
        <f t="shared" si="8"/>
        <v>44.72</v>
      </c>
      <c r="BU6" s="35">
        <f t="shared" si="8"/>
        <v>54.4</v>
      </c>
      <c r="BV6" s="35">
        <f t="shared" si="8"/>
        <v>54.45</v>
      </c>
      <c r="BW6" s="35">
        <f t="shared" si="8"/>
        <v>54.33</v>
      </c>
      <c r="BX6" s="35">
        <f t="shared" si="8"/>
        <v>55.02</v>
      </c>
      <c r="BY6" s="35">
        <f t="shared" si="8"/>
        <v>59.33</v>
      </c>
      <c r="BZ6" s="34" t="str">
        <f>IF(BZ7="","",IF(BZ7="-","【-】","【"&amp;SUBSTITUTE(TEXT(BZ7,"#,##0.00"),"-","△")&amp;"】"))</f>
        <v>【54.93】</v>
      </c>
      <c r="CA6" s="35">
        <f>IF(CA7="",NA(),CA7)</f>
        <v>317.85000000000002</v>
      </c>
      <c r="CB6" s="35">
        <f t="shared" ref="CB6:CJ6" si="9">IF(CB7="",NA(),CB7)</f>
        <v>328.62</v>
      </c>
      <c r="CC6" s="35">
        <f t="shared" si="9"/>
        <v>316.85000000000002</v>
      </c>
      <c r="CD6" s="35">
        <f t="shared" si="9"/>
        <v>297.85000000000002</v>
      </c>
      <c r="CE6" s="35">
        <f t="shared" si="9"/>
        <v>316.76</v>
      </c>
      <c r="CF6" s="35">
        <f t="shared" si="9"/>
        <v>325.14</v>
      </c>
      <c r="CG6" s="35">
        <f t="shared" si="9"/>
        <v>332.75</v>
      </c>
      <c r="CH6" s="35">
        <f t="shared" si="9"/>
        <v>341.05</v>
      </c>
      <c r="CI6" s="35">
        <f t="shared" si="9"/>
        <v>330.62</v>
      </c>
      <c r="CJ6" s="35">
        <f t="shared" si="9"/>
        <v>279.67</v>
      </c>
      <c r="CK6" s="34" t="str">
        <f>IF(CK7="","",IF(CK7="-","【-】","【"&amp;SUBSTITUTE(TEXT(CK7,"#,##0.00"),"-","△")&amp;"】"))</f>
        <v>【292.18】</v>
      </c>
      <c r="CL6" s="35">
        <f>IF(CL7="",NA(),CL7)</f>
        <v>59.54</v>
      </c>
      <c r="CM6" s="35">
        <f t="shared" ref="CM6:CU6" si="10">IF(CM7="",NA(),CM7)</f>
        <v>56.65</v>
      </c>
      <c r="CN6" s="35">
        <f t="shared" si="10"/>
        <v>54.52</v>
      </c>
      <c r="CO6" s="35">
        <f t="shared" si="10"/>
        <v>59.63</v>
      </c>
      <c r="CP6" s="35">
        <f t="shared" si="10"/>
        <v>57.34</v>
      </c>
      <c r="CQ6" s="35">
        <f t="shared" si="10"/>
        <v>62.01</v>
      </c>
      <c r="CR6" s="35">
        <f t="shared" si="10"/>
        <v>60.68</v>
      </c>
      <c r="CS6" s="35">
        <f t="shared" si="10"/>
        <v>59.87</v>
      </c>
      <c r="CT6" s="35">
        <f t="shared" si="10"/>
        <v>59.59</v>
      </c>
      <c r="CU6" s="35">
        <f t="shared" si="10"/>
        <v>61.79</v>
      </c>
      <c r="CV6" s="34" t="str">
        <f>IF(CV7="","",IF(CV7="-","【-】","【"&amp;SUBSTITUTE(TEXT(CV7,"#,##0.00"),"-","△")&amp;"】"))</f>
        <v>【56.91】</v>
      </c>
      <c r="CW6" s="35">
        <f>IF(CW7="",NA(),CW7)</f>
        <v>68.75</v>
      </c>
      <c r="CX6" s="35">
        <f t="shared" ref="CX6:DF6" si="11">IF(CX7="",NA(),CX7)</f>
        <v>71.28</v>
      </c>
      <c r="CY6" s="35">
        <f t="shared" si="11"/>
        <v>70.77</v>
      </c>
      <c r="CZ6" s="35">
        <f t="shared" si="11"/>
        <v>71.05</v>
      </c>
      <c r="DA6" s="35">
        <f t="shared" si="11"/>
        <v>69.52</v>
      </c>
      <c r="DB6" s="35">
        <f t="shared" si="11"/>
        <v>75.8</v>
      </c>
      <c r="DC6" s="35">
        <f t="shared" si="11"/>
        <v>75.760000000000005</v>
      </c>
      <c r="DD6" s="35">
        <f t="shared" si="11"/>
        <v>75.48</v>
      </c>
      <c r="DE6" s="35">
        <f t="shared" si="11"/>
        <v>74.64</v>
      </c>
      <c r="DF6" s="35">
        <f t="shared" si="11"/>
        <v>74.98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0.65</v>
      </c>
      <c r="EG6" s="35">
        <f t="shared" si="14"/>
        <v>0.09</v>
      </c>
      <c r="EH6" s="35">
        <f t="shared" si="14"/>
        <v>2.4300000000000002</v>
      </c>
      <c r="EI6" s="35">
        <f t="shared" si="14"/>
        <v>0.64</v>
      </c>
      <c r="EJ6" s="35">
        <f t="shared" si="14"/>
        <v>0.55000000000000004</v>
      </c>
      <c r="EK6" s="35">
        <f t="shared" si="14"/>
        <v>0.54</v>
      </c>
      <c r="EL6" s="35">
        <f t="shared" si="14"/>
        <v>0.43</v>
      </c>
      <c r="EM6" s="35">
        <f t="shared" si="14"/>
        <v>0.56000000000000005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193658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100</v>
      </c>
      <c r="Q7" s="38">
        <v>2330</v>
      </c>
      <c r="R7" s="38">
        <v>12329</v>
      </c>
      <c r="S7" s="38">
        <v>301.98</v>
      </c>
      <c r="T7" s="38">
        <v>40.83</v>
      </c>
      <c r="U7" s="38">
        <v>12156</v>
      </c>
      <c r="V7" s="38">
        <v>117.66</v>
      </c>
      <c r="W7" s="38">
        <v>103.31</v>
      </c>
      <c r="X7" s="38">
        <v>58.3</v>
      </c>
      <c r="Y7" s="38">
        <v>52.99</v>
      </c>
      <c r="Z7" s="38">
        <v>58.45</v>
      </c>
      <c r="AA7" s="38">
        <v>60.27</v>
      </c>
      <c r="AB7" s="38">
        <v>57.07</v>
      </c>
      <c r="AC7" s="38">
        <v>77.19</v>
      </c>
      <c r="AD7" s="38">
        <v>77.48</v>
      </c>
      <c r="AE7" s="38">
        <v>76.02</v>
      </c>
      <c r="AF7" s="38">
        <v>77.66</v>
      </c>
      <c r="AG7" s="38">
        <v>74.03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1614.49</v>
      </c>
      <c r="BF7" s="38">
        <v>1602.97</v>
      </c>
      <c r="BG7" s="38">
        <v>1517.11</v>
      </c>
      <c r="BH7" s="38">
        <v>1470.83</v>
      </c>
      <c r="BI7" s="38">
        <v>1560.02</v>
      </c>
      <c r="BJ7" s="38">
        <v>1326.51</v>
      </c>
      <c r="BK7" s="38">
        <v>1285.3599999999999</v>
      </c>
      <c r="BL7" s="38">
        <v>1246.73</v>
      </c>
      <c r="BM7" s="38">
        <v>1281.51</v>
      </c>
      <c r="BN7" s="38">
        <v>1068.53</v>
      </c>
      <c r="BO7" s="38">
        <v>1141.75</v>
      </c>
      <c r="BP7" s="38">
        <v>42.96</v>
      </c>
      <c r="BQ7" s="38">
        <v>39.950000000000003</v>
      </c>
      <c r="BR7" s="38">
        <v>44.43</v>
      </c>
      <c r="BS7" s="38">
        <v>47.51</v>
      </c>
      <c r="BT7" s="38">
        <v>44.72</v>
      </c>
      <c r="BU7" s="38">
        <v>54.4</v>
      </c>
      <c r="BV7" s="38">
        <v>54.45</v>
      </c>
      <c r="BW7" s="38">
        <v>54.33</v>
      </c>
      <c r="BX7" s="38">
        <v>55.02</v>
      </c>
      <c r="BY7" s="38">
        <v>59.33</v>
      </c>
      <c r="BZ7" s="38">
        <v>54.93</v>
      </c>
      <c r="CA7" s="38">
        <v>317.85000000000002</v>
      </c>
      <c r="CB7" s="38">
        <v>328.62</v>
      </c>
      <c r="CC7" s="38">
        <v>316.85000000000002</v>
      </c>
      <c r="CD7" s="38">
        <v>297.85000000000002</v>
      </c>
      <c r="CE7" s="38">
        <v>316.76</v>
      </c>
      <c r="CF7" s="38">
        <v>325.14</v>
      </c>
      <c r="CG7" s="38">
        <v>332.75</v>
      </c>
      <c r="CH7" s="38">
        <v>341.05</v>
      </c>
      <c r="CI7" s="38">
        <v>330.62</v>
      </c>
      <c r="CJ7" s="38">
        <v>279.67</v>
      </c>
      <c r="CK7" s="38">
        <v>292.18</v>
      </c>
      <c r="CL7" s="38">
        <v>59.54</v>
      </c>
      <c r="CM7" s="38">
        <v>56.65</v>
      </c>
      <c r="CN7" s="38">
        <v>54.52</v>
      </c>
      <c r="CO7" s="38">
        <v>59.63</v>
      </c>
      <c r="CP7" s="38">
        <v>57.34</v>
      </c>
      <c r="CQ7" s="38">
        <v>62.01</v>
      </c>
      <c r="CR7" s="38">
        <v>60.68</v>
      </c>
      <c r="CS7" s="38">
        <v>59.87</v>
      </c>
      <c r="CT7" s="38">
        <v>59.59</v>
      </c>
      <c r="CU7" s="38">
        <v>61.79</v>
      </c>
      <c r="CV7" s="38">
        <v>56.91</v>
      </c>
      <c r="CW7" s="38">
        <v>68.75</v>
      </c>
      <c r="CX7" s="38">
        <v>71.28</v>
      </c>
      <c r="CY7" s="38">
        <v>70.77</v>
      </c>
      <c r="CZ7" s="38">
        <v>71.05</v>
      </c>
      <c r="DA7" s="38">
        <v>69.52</v>
      </c>
      <c r="DB7" s="38">
        <v>75.8</v>
      </c>
      <c r="DC7" s="38">
        <v>75.760000000000005</v>
      </c>
      <c r="DD7" s="38">
        <v>75.48</v>
      </c>
      <c r="DE7" s="38">
        <v>74.64</v>
      </c>
      <c r="DF7" s="38">
        <v>74.98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0.65</v>
      </c>
      <c r="EG7" s="38">
        <v>0.09</v>
      </c>
      <c r="EH7" s="38">
        <v>2.4300000000000002</v>
      </c>
      <c r="EI7" s="38">
        <v>0.64</v>
      </c>
      <c r="EJ7" s="38">
        <v>0.55000000000000004</v>
      </c>
      <c r="EK7" s="38">
        <v>0.54</v>
      </c>
      <c r="EL7" s="38">
        <v>0.43</v>
      </c>
      <c r="EM7" s="38">
        <v>0.56000000000000005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身延町役場</cp:lastModifiedBy>
  <dcterms:created xsi:type="dcterms:W3CDTF">2018-12-03T08:43:12Z</dcterms:created>
  <dcterms:modified xsi:type="dcterms:W3CDTF">2019-01-21T08:52:45Z</dcterms:modified>
  <cp:category/>
</cp:coreProperties>
</file>