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0fC05Lh6rCQFN/SvKin0jChq7deXJ3bix0n1Tz+PuV99/nRVn3i3UG0KbPCJN6juASh3AiEEoFRpj4xYZ6lyw==" workbookSaltValue="URksCx7KzbpwnqjmXsnNL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<sst xmlns="http://schemas.openxmlformats.org/spreadsheetml/2006/main" count="240" uniqueCount="126">
  <si>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</si>
  <si>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</si>
  <si>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</si>
  <si>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</si>
  <si>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</si>
  <si>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</si>
  <si>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</si>
  <si>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</si>
  <si>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</si>
  <si>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</si>
  <si>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</si>
  <si>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</si>
  <si>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</si>
  <si>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</si>
  <si>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</si>
  <si>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</si>
  <si>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</si>
  <si>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</si>
  <si>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</si>
  <si>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</si>
  <si>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</si>
  <si>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</si>
  <si>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</si>
  <si>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</si>
  <si>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</si>
  <si>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</si>
  <si>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</si>
  <si>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</si>
  <si>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</si>
  <si>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</si>
  <si>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</si>
  <si>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</si>
  <si>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</si>
  <si>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</si>
  <si>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</si>
  <si>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</si>
  <si>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</si>
  <si>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</si>
  <si>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</si>
  <si>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</si>
  <si>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</si>
  <si>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</si>
  <si>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</si>
  <si>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</si>
  <si>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</si>
  <si>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</si>
  <si>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</si>
  <si>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</si>
  <si>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</si>
  <si>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</si>
  <si>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</si>
  <si>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</si>
  <si>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</si>
  <si>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</si>
  <si>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</si>
  <si>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</si>
  <si>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</si>
  <si>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</si>
  <si>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</si>
  <si>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</si>
  <si>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</si>
  <si>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</si>
  <si>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</si>
  <si>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</si>
  <si>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</si>
  <si>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</si>
  <si>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</si>
  <si>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</si>
  <si>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</si>
  <si>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</si>
  <si>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</si>
  <si>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</si>
  <si>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</si>
  <si>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</si>
  <si>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</si>
  <si>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</si>
  <si>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</si>
  <si>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</si>
  <si>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</si>
  <si>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</si>
  <si>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</si>
  <si>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</si>
  <si>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</si>
  <si>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</si>
  <si>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</si>
  <si>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</si>
  <si>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</si>
  <si>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</si>
  <si>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</si>
  <si>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</si>
  <si>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</si>
  <si>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</si>
  <si>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</si>
  <si>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</si>
  <si>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</si>
  <si>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</si>
  <si>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</si>
  <si>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</si>
  <si>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</si>
  <si>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</si>
  <si>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</si>
  <si>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</si>
  <si>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</si>
  <si>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</si>
  <si>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</si>
  <si>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</si>
  <si>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</si>
  <si>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</si>
  <si>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</si>
  <si>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</si>
  <si>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北杜市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</si>
  <si>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</si>
  <si>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</si>
  <si>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</si>
  <si>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</si>
  <si>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</si>
  <si>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</si>
  <si>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</si>
  <si>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</si>
  <si>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</si>
  <si>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</si>
  <si>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</si>
  <si>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</si>
  <si>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・該当数値なし。
　平成29年度で資産台帳整備が完了するため、今後台帳を活用し計画的な施設更新を行っていく必要がある。</t>
    <phoneticPr fontId="4"/>
  </si>
  <si>
    <r>
      <t>　</t>
    </r>
    <r>
      <rPr>
        <sz val="11"/>
        <rFont val="ＭＳ ゴシック"/>
        <family val="3"/>
        <charset val="128"/>
      </rPr>
      <t>本市の農業集落排水事業は、平成29年度から組織編制を行い経営を健全化したことから、費用の削減や収納率が向上し、多くの項目で改善が見られた。</t>
    </r>
    <r>
      <rPr>
        <sz val="11"/>
        <color rgb="FFFF0000"/>
        <rFont val="ＭＳ ゴシック"/>
        <family val="3"/>
        <charset val="128"/>
      </rPr>
      <t xml:space="preserve">
　</t>
    </r>
    <r>
      <rPr>
        <sz val="11"/>
        <rFont val="ＭＳ ゴシック"/>
        <family val="3"/>
        <charset val="128"/>
      </rPr>
      <t>しかし、依然として事業規模に対し使用料収入が見合わず使用料以外の収入に依存していること、施設能力が排水需要を上回っていることから経営状況は良好ではない。そのため、本年度において「北杜市上下水道経営基本計画」を策定し、平成31年度以降はその計画に基づき、財政の健全化を図るとともに、持続可能な事業運営に努める。</t>
    </r>
    <rPh sb="22" eb="24">
      <t>ソシキ</t>
    </rPh>
    <rPh sb="24" eb="26">
      <t>ヘンセイ</t>
    </rPh>
    <rPh sb="27" eb="28">
      <t>オコナ</t>
    </rPh>
    <rPh sb="29" eb="31">
      <t>ケイエイ</t>
    </rPh>
    <rPh sb="32" eb="35">
      <t>ケンゼンカ</t>
    </rPh>
    <rPh sb="42" eb="44">
      <t>ヒヨウ</t>
    </rPh>
    <rPh sb="45" eb="47">
      <t>サクゲン</t>
    </rPh>
    <rPh sb="48" eb="50">
      <t>シュウノウ</t>
    </rPh>
    <rPh sb="50" eb="51">
      <t>リツ</t>
    </rPh>
    <rPh sb="52" eb="54">
      <t>コウジョウ</t>
    </rPh>
    <phoneticPr fontId="4"/>
  </si>
  <si>
    <r>
      <t>①収益的収支比率は、費用の削減等により改善したものの、使用料収益で償還金が賄えておらず、一般会計より繰入ている。今後、老朽化施設の更新等により建設改良費が増加するため、悪化が見込まれる。
④企業債残高対事業規模比率は、汚水維持管理費を使用料収入で賄えておらず、汚水資本費に対し充当可能な使用料収入がないことから、一般会計で負担することとなった。</t>
    </r>
    <r>
      <rPr>
        <sz val="11"/>
        <rFont val="ＭＳ ゴシック"/>
        <family val="3"/>
        <charset val="128"/>
      </rPr>
      <t xml:space="preserve">
</t>
    </r>
    <r>
      <rPr>
        <sz val="11"/>
        <color theme="1"/>
        <rFont val="ＭＳ ゴシック"/>
        <family val="3"/>
        <charset val="128"/>
      </rPr>
      <t xml:space="preserve">
⑤経費回収比率は、過去5年最高の約60％に達し、平均値を初めて上回った。資本費平準化債の増加により</t>
    </r>
    <r>
      <rPr>
        <sz val="11"/>
        <rFont val="ＭＳ ゴシック"/>
        <family val="3"/>
        <charset val="128"/>
      </rPr>
      <t>改善が見られるものの、依然として使用料収入で賄うべき経費が使用料金以外の収入で賄われている状態にある。</t>
    </r>
    <r>
      <rPr>
        <sz val="11"/>
        <color theme="1"/>
        <rFont val="ＭＳ ゴシック"/>
        <family val="3"/>
        <charset val="128"/>
      </rPr>
      <t xml:space="preserve">
⑥汚水処理原価は、</t>
    </r>
    <r>
      <rPr>
        <sz val="11"/>
        <rFont val="ＭＳ ゴシック"/>
        <family val="3"/>
        <charset val="128"/>
      </rPr>
      <t xml:space="preserve">資本費平準化債の増加による汚水処理費の減少等により改善が見られ、これまでは全国平均を大きく上回っていたが、全国平均値を下回り、過去5年で最安価となった。
</t>
    </r>
    <r>
      <rPr>
        <sz val="11"/>
        <color theme="1"/>
        <rFont val="ＭＳ ゴシック"/>
        <family val="3"/>
        <charset val="128"/>
      </rPr>
      <t xml:space="preserve">
⑦施設利用率は横這いで、平均を下回っており、施設能力が排水需要を上回っていることがわかる。今後、処理場の最適配置を検討する必要がある。
⑧水洗化率は横這いで、平均を下回っている。</t>
    </r>
    <rPh sb="19" eb="21">
      <t>カイゼン</t>
    </rPh>
    <rPh sb="196" eb="197">
      <t>タッ</t>
    </rPh>
    <rPh sb="203" eb="204">
      <t>ハジ</t>
    </rPh>
    <rPh sb="206" eb="208">
      <t>ウワマワ</t>
    </rPh>
    <rPh sb="211" eb="213">
      <t>シホン</t>
    </rPh>
    <rPh sb="213" eb="214">
      <t>ヒ</t>
    </rPh>
    <rPh sb="214" eb="217">
      <t>ヘイジュンカ</t>
    </rPh>
    <rPh sb="217" eb="218">
      <t>サイ</t>
    </rPh>
    <rPh sb="219" eb="221">
      <t>ゾウカ</t>
    </rPh>
    <rPh sb="235" eb="237">
      <t>イゼン</t>
    </rPh>
    <rPh sb="240" eb="242">
      <t>シヨウ</t>
    </rPh>
    <rPh sb="242" eb="243">
      <t>リョウ</t>
    </rPh>
    <rPh sb="243" eb="245">
      <t>シュウニュウ</t>
    </rPh>
    <rPh sb="246" eb="247">
      <t>マカナ</t>
    </rPh>
    <rPh sb="250" eb="252">
      <t>ケイヒ</t>
    </rPh>
    <rPh sb="253" eb="255">
      <t>シヨウ</t>
    </rPh>
    <rPh sb="269" eb="271">
      <t>ジョウタイ</t>
    </rPh>
    <rPh sb="307" eb="308">
      <t>トウ</t>
    </rPh>
    <rPh sb="323" eb="325">
      <t>ゼンコク</t>
    </rPh>
    <rPh sb="325" eb="327">
      <t>ヘイキン</t>
    </rPh>
    <rPh sb="328" eb="329">
      <t>オオ</t>
    </rPh>
    <rPh sb="331" eb="333">
      <t>ウワマワ</t>
    </rPh>
    <rPh sb="339" eb="341">
      <t>ゼンコク</t>
    </rPh>
    <rPh sb="341" eb="343">
      <t>ヘイキン</t>
    </rPh>
    <rPh sb="343" eb="344">
      <t>チ</t>
    </rPh>
    <rPh sb="345" eb="347">
      <t>シタマワ</t>
    </rPh>
    <rPh sb="349" eb="351">
      <t>カコ</t>
    </rPh>
    <rPh sb="352" eb="353">
      <t>ネン</t>
    </rPh>
    <rPh sb="354" eb="355">
      <t>サイ</t>
    </rPh>
    <rPh sb="355" eb="357">
      <t>アンカ</t>
    </rPh>
    <rPh sb="371" eb="373">
      <t>ヨコバ</t>
    </rPh>
    <rPh sb="409" eb="411">
      <t>コンゴ</t>
    </rPh>
    <rPh sb="412" eb="415">
      <t>ショリジョウ</t>
    </rPh>
    <rPh sb="416" eb="418">
      <t>サイテキ</t>
    </rPh>
    <rPh sb="418" eb="420">
      <t>ハイチ</t>
    </rPh>
    <rPh sb="421" eb="423">
      <t>ケントウ</t>
    </rPh>
    <rPh sb="425" eb="4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</si>
</sst>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55-4DBE-A7BE-3A2D0F2F90B7}"/>
            </c:ext>
          </c:extLst>
        </c:ser>
        <c:dLbls>
          <c:showLegendKey val="0"/>
          <c:showVal val="0"/>
          <c:showCatName val="0"/>
          <c:showSerName val="0"/>
          <c:showPercent val="0"/>
          <c:showBubbleSize val="0"/>
        </c:dLbls>
        <c:gapWidth val="150"/>
        <c:axId val="45169280"/>
        <c:axId val="451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5855-4DBE-A7BE-3A2D0F2F90B7}"/>
            </c:ext>
          </c:extLst>
        </c:ser>
        <c:dLbls>
          <c:showLegendKey val="0"/>
          <c:showVal val="0"/>
          <c:showCatName val="0"/>
          <c:showSerName val="0"/>
          <c:showPercent val="0"/>
          <c:showBubbleSize val="0"/>
        </c:dLbls>
        <c:marker val="1"/>
        <c:smooth val="0"/>
        <c:axId val="45169280"/>
        <c:axId val="45183744"/>
      </c:lineChart>
      <c:dateAx>
        <c:axId val="45169280"/>
        <c:scaling>
          <c:orientation val="minMax"/>
        </c:scaling>
        <c:delete val="1"/>
        <c:axPos val="b"/>
        <c:numFmt formatCode="ge" sourceLinked="1"/>
        <c:majorTickMark val="none"/>
        <c:minorTickMark val="none"/>
        <c:tickLblPos val="none"/>
        <c:crossAx val="45183744"/>
        <c:crosses val="autoZero"/>
        <c:auto val="1"/>
        <c:lblOffset val="100"/>
        <c:baseTimeUnit val="years"/>
      </c:dateAx>
      <c:valAx>
        <c:axId val="45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46.58</c:v>
                </c:pt>
                <c:pt idx="1">
                  <c:v>46.58</c:v>
                </c:pt>
                <c:pt idx="2">
                  <c:v>46.58</c:v>
                </c:pt>
                <c:pt idx="3">
                  <c:v>47.3</c:v>
                </c:pt>
                <c:pt idx="4">
                  <c:v>46.7</c:v>
                </c:pt>
              </c:numCache>
            </c:numRef>
          </c:val>
          <c:extLst xmlns:c16r2="http://schemas.microsoft.com/office/drawing/2015/06/chart">
            <c:ext xmlns:c16="http://schemas.microsoft.com/office/drawing/2014/chart" uri="{C3380CC4-5D6E-409C-BE32-E72D297353CC}">
              <c16:uniqueId val="{00000000-79BD-41ED-B6A0-E81BCC51E018}"/>
            </c:ext>
          </c:extLst>
        </c:ser>
        <c:dLbls>
          <c:showLegendKey val="0"/>
          <c:showVal val="0"/>
          <c:showCatName val="0"/>
          <c:showSerName val="0"/>
          <c:showPercent val="0"/>
          <c:showBubbleSize val="0"/>
        </c:dLbls>
        <c:gapWidth val="150"/>
        <c:axId val="85331328"/>
        <c:axId val="8533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9BD-41ED-B6A0-E81BCC51E018}"/>
            </c:ext>
          </c:extLst>
        </c:ser>
        <c:dLbls>
          <c:showLegendKey val="0"/>
          <c:showVal val="0"/>
          <c:showCatName val="0"/>
          <c:showSerName val="0"/>
          <c:showPercent val="0"/>
          <c:showBubbleSize val="0"/>
        </c:dLbls>
        <c:marker val="1"/>
        <c:smooth val="0"/>
        <c:axId val="85331328"/>
        <c:axId val="85337600"/>
      </c:lineChart>
      <c:dateAx>
        <c:axId val="85331328"/>
        <c:scaling>
          <c:orientation val="minMax"/>
        </c:scaling>
        <c:delete val="1"/>
        <c:axPos val="b"/>
        <c:numFmt formatCode="ge" sourceLinked="1"/>
        <c:majorTickMark val="none"/>
        <c:minorTickMark val="none"/>
        <c:tickLblPos val="none"/>
        <c:crossAx val="85337600"/>
        <c:crosses val="autoZero"/>
        <c:auto val="1"/>
        <c:lblOffset val="100"/>
        <c:baseTimeUnit val="years"/>
      </c:dateAx>
      <c:valAx>
        <c:axId val="8533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79.02</c:v>
                </c:pt>
                <c:pt idx="1">
                  <c:v>78.86</c:v>
                </c:pt>
                <c:pt idx="2">
                  <c:v>78.819999999999993</c:v>
                </c:pt>
                <c:pt idx="3">
                  <c:v>78.819999999999993</c:v>
                </c:pt>
                <c:pt idx="4">
                  <c:v>78.83</c:v>
                </c:pt>
              </c:numCache>
            </c:numRef>
          </c:val>
          <c:extLst xmlns:c16r2="http://schemas.microsoft.com/office/drawing/2015/06/chart">
            <c:ext xmlns:c16="http://schemas.microsoft.com/office/drawing/2014/chart" uri="{C3380CC4-5D6E-409C-BE32-E72D297353CC}">
              <c16:uniqueId val="{00000000-CE46-426A-9D58-8F3F1C946DAD}"/>
            </c:ext>
          </c:extLst>
        </c:ser>
        <c:dLbls>
          <c:showLegendKey val="0"/>
          <c:showVal val="0"/>
          <c:showCatName val="0"/>
          <c:showSerName val="0"/>
          <c:showPercent val="0"/>
          <c:showBubbleSize val="0"/>
        </c:dLbls>
        <c:gapWidth val="150"/>
        <c:axId val="45400064"/>
        <c:axId val="4540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CE46-426A-9D58-8F3F1C946DAD}"/>
            </c:ext>
          </c:extLst>
        </c:ser>
        <c:dLbls>
          <c:showLegendKey val="0"/>
          <c:showVal val="0"/>
          <c:showCatName val="0"/>
          <c:showSerName val="0"/>
          <c:showPercent val="0"/>
          <c:showBubbleSize val="0"/>
        </c:dLbls>
        <c:marker val="1"/>
        <c:smooth val="0"/>
        <c:axId val="45400064"/>
        <c:axId val="45401984"/>
      </c:lineChart>
      <c:dateAx>
        <c:axId val="45400064"/>
        <c:scaling>
          <c:orientation val="minMax"/>
        </c:scaling>
        <c:delete val="1"/>
        <c:axPos val="b"/>
        <c:numFmt formatCode="ge" sourceLinked="1"/>
        <c:majorTickMark val="none"/>
        <c:minorTickMark val="none"/>
        <c:tickLblPos val="none"/>
        <c:crossAx val="45401984"/>
        <c:crosses val="autoZero"/>
        <c:auto val="1"/>
        <c:lblOffset val="100"/>
        <c:baseTimeUnit val="years"/>
      </c:dateAx>
      <c:valAx>
        <c:axId val="454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0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58.09</c:v>
                </c:pt>
                <c:pt idx="1">
                  <c:v>60.13</c:v>
                </c:pt>
                <c:pt idx="2">
                  <c:v>59.56</c:v>
                </c:pt>
                <c:pt idx="3">
                  <c:v>56.59</c:v>
                </c:pt>
                <c:pt idx="4">
                  <c:v>71.680000000000007</c:v>
                </c:pt>
              </c:numCache>
            </c:numRef>
          </c:val>
          <c:extLst xmlns:c16r2="http://schemas.microsoft.com/office/drawing/2015/06/chart">
            <c:ext xmlns:c16="http://schemas.microsoft.com/office/drawing/2014/chart" uri="{C3380CC4-5D6E-409C-BE32-E72D297353CC}">
              <c16:uniqueId val="{00000000-148E-46C5-875A-6F925991CF19}"/>
            </c:ext>
          </c:extLst>
        </c:ser>
        <c:dLbls>
          <c:showLegendKey val="0"/>
          <c:showVal val="0"/>
          <c:showCatName val="0"/>
          <c:showSerName val="0"/>
          <c:showPercent val="0"/>
          <c:showBubbleSize val="0"/>
        </c:dLbls>
        <c:gapWidth val="150"/>
        <c:axId val="85322752"/>
        <c:axId val="8534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8E-46C5-875A-6F925991CF19}"/>
            </c:ext>
          </c:extLst>
        </c:ser>
        <c:dLbls>
          <c:showLegendKey val="0"/>
          <c:showVal val="0"/>
          <c:showCatName val="0"/>
          <c:showSerName val="0"/>
          <c:showPercent val="0"/>
          <c:showBubbleSize val="0"/>
        </c:dLbls>
        <c:marker val="1"/>
        <c:smooth val="0"/>
        <c:axId val="85322752"/>
        <c:axId val="85341312"/>
      </c:lineChart>
      <c:dateAx>
        <c:axId val="85322752"/>
        <c:scaling>
          <c:orientation val="minMax"/>
        </c:scaling>
        <c:delete val="1"/>
        <c:axPos val="b"/>
        <c:numFmt formatCode="ge" sourceLinked="1"/>
        <c:majorTickMark val="none"/>
        <c:minorTickMark val="none"/>
        <c:tickLblPos val="none"/>
        <c:crossAx val="85341312"/>
        <c:crosses val="autoZero"/>
        <c:auto val="1"/>
        <c:lblOffset val="100"/>
        <c:baseTimeUnit val="years"/>
      </c:dateAx>
      <c:valAx>
        <c:axId val="8534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07-4EDA-B580-528C690901EF}"/>
            </c:ext>
          </c:extLst>
        </c:ser>
        <c:dLbls>
          <c:showLegendKey val="0"/>
          <c:showVal val="0"/>
          <c:showCatName val="0"/>
          <c:showSerName val="0"/>
          <c:showPercent val="0"/>
          <c:showBubbleSize val="0"/>
        </c:dLbls>
        <c:gapWidth val="150"/>
        <c:axId val="45068672"/>
        <c:axId val="450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07-4EDA-B580-528C690901EF}"/>
            </c:ext>
          </c:extLst>
        </c:ser>
        <c:dLbls>
          <c:showLegendKey val="0"/>
          <c:showVal val="0"/>
          <c:showCatName val="0"/>
          <c:showSerName val="0"/>
          <c:showPercent val="0"/>
          <c:showBubbleSize val="0"/>
        </c:dLbls>
        <c:marker val="1"/>
        <c:smooth val="0"/>
        <c:axId val="45068672"/>
        <c:axId val="45070592"/>
      </c:lineChart>
      <c:dateAx>
        <c:axId val="45068672"/>
        <c:scaling>
          <c:orientation val="minMax"/>
        </c:scaling>
        <c:delete val="1"/>
        <c:axPos val="b"/>
        <c:numFmt formatCode="ge" sourceLinked="1"/>
        <c:majorTickMark val="none"/>
        <c:minorTickMark val="none"/>
        <c:tickLblPos val="none"/>
        <c:crossAx val="45070592"/>
        <c:crosses val="autoZero"/>
        <c:auto val="1"/>
        <c:lblOffset val="100"/>
        <c:baseTimeUnit val="years"/>
      </c:dateAx>
      <c:valAx>
        <c:axId val="450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0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FC-4B5A-843B-37BF970E5586}"/>
            </c:ext>
          </c:extLst>
        </c:ser>
        <c:dLbls>
          <c:showLegendKey val="0"/>
          <c:showVal val="0"/>
          <c:showCatName val="0"/>
          <c:showSerName val="0"/>
          <c:showPercent val="0"/>
          <c:showBubbleSize val="0"/>
        </c:dLbls>
        <c:gapWidth val="150"/>
        <c:axId val="45507328"/>
        <c:axId val="455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FC-4B5A-843B-37BF970E5586}"/>
            </c:ext>
          </c:extLst>
        </c:ser>
        <c:dLbls>
          <c:showLegendKey val="0"/>
          <c:showVal val="0"/>
          <c:showCatName val="0"/>
          <c:showSerName val="0"/>
          <c:showPercent val="0"/>
          <c:showBubbleSize val="0"/>
        </c:dLbls>
        <c:marker val="1"/>
        <c:smooth val="0"/>
        <c:axId val="45507328"/>
        <c:axId val="45509248"/>
      </c:lineChart>
      <c:dateAx>
        <c:axId val="45507328"/>
        <c:scaling>
          <c:orientation val="minMax"/>
        </c:scaling>
        <c:delete val="1"/>
        <c:axPos val="b"/>
        <c:numFmt formatCode="ge" sourceLinked="1"/>
        <c:majorTickMark val="none"/>
        <c:minorTickMark val="none"/>
        <c:tickLblPos val="none"/>
        <c:crossAx val="45509248"/>
        <c:crosses val="autoZero"/>
        <c:auto val="1"/>
        <c:lblOffset val="100"/>
        <c:baseTimeUnit val="years"/>
      </c:dateAx>
      <c:valAx>
        <c:axId val="455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36-4590-9A1B-162AA9F91D30}"/>
            </c:ext>
          </c:extLst>
        </c:ser>
        <c:dLbls>
          <c:showLegendKey val="0"/>
          <c:showVal val="0"/>
          <c:showCatName val="0"/>
          <c:showSerName val="0"/>
          <c:showPercent val="0"/>
          <c:showBubbleSize val="0"/>
        </c:dLbls>
        <c:gapWidth val="150"/>
        <c:axId val="45546880"/>
        <c:axId val="4555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36-4590-9A1B-162AA9F91D30}"/>
            </c:ext>
          </c:extLst>
        </c:ser>
        <c:dLbls>
          <c:showLegendKey val="0"/>
          <c:showVal val="0"/>
          <c:showCatName val="0"/>
          <c:showSerName val="0"/>
          <c:showPercent val="0"/>
          <c:showBubbleSize val="0"/>
        </c:dLbls>
        <c:marker val="1"/>
        <c:smooth val="0"/>
        <c:axId val="45546880"/>
        <c:axId val="45557248"/>
      </c:lineChart>
      <c:dateAx>
        <c:axId val="45546880"/>
        <c:scaling>
          <c:orientation val="minMax"/>
        </c:scaling>
        <c:delete val="1"/>
        <c:axPos val="b"/>
        <c:numFmt formatCode="ge" sourceLinked="1"/>
        <c:majorTickMark val="none"/>
        <c:minorTickMark val="none"/>
        <c:tickLblPos val="none"/>
        <c:crossAx val="45557248"/>
        <c:crosses val="autoZero"/>
        <c:auto val="1"/>
        <c:lblOffset val="100"/>
        <c:baseTimeUnit val="years"/>
      </c:dateAx>
      <c:valAx>
        <c:axId val="4555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8E-4396-968E-01B3927FA5AE}"/>
            </c:ext>
          </c:extLst>
        </c:ser>
        <c:dLbls>
          <c:showLegendKey val="0"/>
          <c:showVal val="0"/>
          <c:showCatName val="0"/>
          <c:showSerName val="0"/>
          <c:showPercent val="0"/>
          <c:showBubbleSize val="0"/>
        </c:dLbls>
        <c:gapWidth val="150"/>
        <c:axId val="45584384"/>
        <c:axId val="45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8E-4396-968E-01B3927FA5AE}"/>
            </c:ext>
          </c:extLst>
        </c:ser>
        <c:dLbls>
          <c:showLegendKey val="0"/>
          <c:showVal val="0"/>
          <c:showCatName val="0"/>
          <c:showSerName val="0"/>
          <c:showPercent val="0"/>
          <c:showBubbleSize val="0"/>
        </c:dLbls>
        <c:marker val="1"/>
        <c:smooth val="0"/>
        <c:axId val="45584384"/>
        <c:axId val="45586304"/>
      </c:lineChart>
      <c:dateAx>
        <c:axId val="45584384"/>
        <c:scaling>
          <c:orientation val="minMax"/>
        </c:scaling>
        <c:delete val="1"/>
        <c:axPos val="b"/>
        <c:numFmt formatCode="ge" sourceLinked="1"/>
        <c:majorTickMark val="none"/>
        <c:minorTickMark val="none"/>
        <c:tickLblPos val="none"/>
        <c:crossAx val="45586304"/>
        <c:crosses val="autoZero"/>
        <c:auto val="1"/>
        <c:lblOffset val="100"/>
        <c:baseTimeUnit val="years"/>
      </c:dateAx>
      <c:valAx>
        <c:axId val="45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1521.65</c:v>
                </c:pt>
                <c:pt idx="1">
                  <c:v>1437.41</c:v>
                </c:pt>
                <c:pt idx="2">
                  <c:v>1427.84</c:v>
                </c:pt>
                <c:pt idx="3">
                  <c:v>1395.58</c:v>
                </c:pt>
                <c:pt idx="4" formatCode="#,##0.00;&quot;△&quot;#,##0.00">
                  <c:v>0</c:v>
                </c:pt>
              </c:numCache>
            </c:numRef>
          </c:val>
          <c:extLst xmlns:c16r2="http://schemas.microsoft.com/office/drawing/2015/06/chart">
            <c:ext xmlns:c16="http://schemas.microsoft.com/office/drawing/2014/chart" uri="{C3380CC4-5D6E-409C-BE32-E72D297353CC}">
              <c16:uniqueId val="{00000000-4357-4FEC-99C2-871B5430EFA9}"/>
            </c:ext>
          </c:extLst>
        </c:ser>
        <c:dLbls>
          <c:showLegendKey val="0"/>
          <c:showVal val="0"/>
          <c:showCatName val="0"/>
          <c:showSerName val="0"/>
          <c:showPercent val="0"/>
          <c:showBubbleSize val="0"/>
        </c:dLbls>
        <c:gapWidth val="150"/>
        <c:axId val="45629824"/>
        <c:axId val="456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357-4FEC-99C2-871B5430EFA9}"/>
            </c:ext>
          </c:extLst>
        </c:ser>
        <c:dLbls>
          <c:showLegendKey val="0"/>
          <c:showVal val="0"/>
          <c:showCatName val="0"/>
          <c:showSerName val="0"/>
          <c:showPercent val="0"/>
          <c:showBubbleSize val="0"/>
        </c:dLbls>
        <c:marker val="1"/>
        <c:smooth val="0"/>
        <c:axId val="45629824"/>
        <c:axId val="45631744"/>
      </c:lineChart>
      <c:dateAx>
        <c:axId val="45629824"/>
        <c:scaling>
          <c:orientation val="minMax"/>
        </c:scaling>
        <c:delete val="1"/>
        <c:axPos val="b"/>
        <c:numFmt formatCode="ge" sourceLinked="1"/>
        <c:majorTickMark val="none"/>
        <c:minorTickMark val="none"/>
        <c:tickLblPos val="none"/>
        <c:crossAx val="45631744"/>
        <c:crosses val="autoZero"/>
        <c:auto val="1"/>
        <c:lblOffset val="100"/>
        <c:baseTimeUnit val="years"/>
      </c:dateAx>
      <c:valAx>
        <c:axId val="45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38.270000000000003</c:v>
                </c:pt>
                <c:pt idx="1">
                  <c:v>37.71</c:v>
                </c:pt>
                <c:pt idx="2">
                  <c:v>39.119999999999997</c:v>
                </c:pt>
                <c:pt idx="3">
                  <c:v>40.200000000000003</c:v>
                </c:pt>
                <c:pt idx="4">
                  <c:v>60.74</c:v>
                </c:pt>
              </c:numCache>
            </c:numRef>
          </c:val>
          <c:extLst xmlns:c16r2="http://schemas.microsoft.com/office/drawing/2015/06/chart">
            <c:ext xmlns:c16="http://schemas.microsoft.com/office/drawing/2014/chart" uri="{C3380CC4-5D6E-409C-BE32-E72D297353CC}">
              <c16:uniqueId val="{00000000-DF03-4A15-858F-A883D27D9FD4}"/>
            </c:ext>
          </c:extLst>
        </c:ser>
        <c:dLbls>
          <c:showLegendKey val="0"/>
          <c:showVal val="0"/>
          <c:showCatName val="0"/>
          <c:showSerName val="0"/>
          <c:showPercent val="0"/>
          <c:showBubbleSize val="0"/>
        </c:dLbls>
        <c:gapWidth val="150"/>
        <c:axId val="45640320"/>
        <c:axId val="4567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DF03-4A15-858F-A883D27D9FD4}"/>
            </c:ext>
          </c:extLst>
        </c:ser>
        <c:dLbls>
          <c:showLegendKey val="0"/>
          <c:showVal val="0"/>
          <c:showCatName val="0"/>
          <c:showSerName val="0"/>
          <c:showPercent val="0"/>
          <c:showBubbleSize val="0"/>
        </c:dLbls>
        <c:marker val="1"/>
        <c:smooth val="0"/>
        <c:axId val="45640320"/>
        <c:axId val="45671168"/>
      </c:lineChart>
      <c:dateAx>
        <c:axId val="45640320"/>
        <c:scaling>
          <c:orientation val="minMax"/>
        </c:scaling>
        <c:delete val="1"/>
        <c:axPos val="b"/>
        <c:numFmt formatCode="ge" sourceLinked="1"/>
        <c:majorTickMark val="none"/>
        <c:minorTickMark val="none"/>
        <c:tickLblPos val="none"/>
        <c:crossAx val="45671168"/>
        <c:crosses val="autoZero"/>
        <c:auto val="1"/>
        <c:lblOffset val="100"/>
        <c:baseTimeUnit val="years"/>
      </c:dateAx>
      <c:valAx>
        <c:axId val="45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357</c:v>
                </c:pt>
                <c:pt idx="1">
                  <c:v>374.87</c:v>
                </c:pt>
                <c:pt idx="2">
                  <c:v>367.6</c:v>
                </c:pt>
                <c:pt idx="3">
                  <c:v>360.92</c:v>
                </c:pt>
                <c:pt idx="4">
                  <c:v>241.91</c:v>
                </c:pt>
              </c:numCache>
            </c:numRef>
          </c:val>
          <c:extLst xmlns:c16r2="http://schemas.microsoft.com/office/drawing/2015/06/chart">
            <c:ext xmlns:c16="http://schemas.microsoft.com/office/drawing/2014/chart" uri="{C3380CC4-5D6E-409C-BE32-E72D297353CC}">
              <c16:uniqueId val="{00000000-F0AF-48AC-9F29-6A095D4B0E50}"/>
            </c:ext>
          </c:extLst>
        </c:ser>
        <c:dLbls>
          <c:showLegendKey val="0"/>
          <c:showVal val="0"/>
          <c:showCatName val="0"/>
          <c:showSerName val="0"/>
          <c:showPercent val="0"/>
          <c:showBubbleSize val="0"/>
        </c:dLbls>
        <c:gapWidth val="150"/>
        <c:axId val="45329408"/>
        <c:axId val="4534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0AF-48AC-9F29-6A095D4B0E50}"/>
            </c:ext>
          </c:extLst>
        </c:ser>
        <c:dLbls>
          <c:showLegendKey val="0"/>
          <c:showVal val="0"/>
          <c:showCatName val="0"/>
          <c:showSerName val="0"/>
          <c:showPercent val="0"/>
          <c:showBubbleSize val="0"/>
        </c:dLbls>
        <c:marker val="1"/>
        <c:smooth val="0"/>
        <c:axId val="45329408"/>
        <c:axId val="45343872"/>
      </c:lineChart>
      <c:dateAx>
        <c:axId val="45329408"/>
        <c:scaling>
          <c:orientation val="minMax"/>
        </c:scaling>
        <c:delete val="1"/>
        <c:axPos val="b"/>
        <c:numFmt formatCode="ge" sourceLinked="1"/>
        <c:majorTickMark val="none"/>
        <c:minorTickMark val="none"/>
        <c:tickLblPos val="none"/>
        <c:crossAx val="45343872"/>
        <c:crosses val="autoZero"/>
        <c:auto val="1"/>
        <c:lblOffset val="100"/>
        <c:baseTimeUnit val="years"/>
      </c:dateAx>
      <c:valAx>
        <c:axId val="453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山梨県　北杜市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47587</v>
      </c>
      <c r="AM8" s="49"/>
      <c r="AN8" s="49"/>
      <c r="AO8" s="49"/>
      <c r="AP8" s="49"/>
      <c r="AQ8" s="49"/>
      <c r="AR8" s="49"/>
      <c r="AS8" s="49"/>
      <c r="AT8" s="44">
        <f>データ!T6</f>
        <v>602.48</v>
      </c>
      <c r="AU8" s="44"/>
      <c r="AV8" s="44"/>
      <c r="AW8" s="44"/>
      <c r="AX8" s="44"/>
      <c r="AY8" s="44"/>
      <c r="AZ8" s="44"/>
      <c r="BA8" s="44"/>
      <c r="BB8" s="44">
        <f>データ!U6</f>
        <v>78.989999999999995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23.21</v>
      </c>
      <c r="Q10" s="44"/>
      <c r="R10" s="44"/>
      <c r="S10" s="44"/>
      <c r="T10" s="44"/>
      <c r="U10" s="44"/>
      <c r="V10" s="44"/>
      <c r="W10" s="44">
        <f>データ!Q6</f>
        <v>80.97</v>
      </c>
      <c r="X10" s="44"/>
      <c r="Y10" s="44"/>
      <c r="Z10" s="44"/>
      <c r="AA10" s="44"/>
      <c r="AB10" s="44"/>
      <c r="AC10" s="44"/>
      <c r="AD10" s="49">
        <f>データ!R6</f>
        <v>2260</v>
      </c>
      <c r="AE10" s="49"/>
      <c r="AF10" s="49"/>
      <c r="AG10" s="49"/>
      <c r="AH10" s="49"/>
      <c r="AI10" s="49"/>
      <c r="AJ10" s="49"/>
      <c r="AK10" s="2"/>
      <c r="AL10" s="49">
        <f>データ!V6</f>
        <v>11014</v>
      </c>
      <c r="AM10" s="49"/>
      <c r="AN10" s="49"/>
      <c r="AO10" s="49"/>
      <c r="AP10" s="49"/>
      <c r="AQ10" s="49"/>
      <c r="AR10" s="49"/>
      <c r="AS10" s="49"/>
      <c r="AT10" s="44">
        <f>データ!W6</f>
        <v>10.09</v>
      </c>
      <c r="AU10" s="44"/>
      <c r="AV10" s="44"/>
      <c r="AW10" s="44"/>
      <c r="AX10" s="44"/>
      <c r="AY10" s="44"/>
      <c r="AZ10" s="44"/>
      <c r="BA10" s="44"/>
      <c r="BB10" s="44">
        <f>データ!X6</f>
        <v>1091.58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Sdkq/5kmUAi7tzGAL8i36VFU3vJvZnaPR2K+UUHjSt/TFR3nfgfEUtWzWCEBqzGNYlJ/ppaXzZuzgGdkXtiIgQ==" saltValue="wZV6jmeRJUYZy6SNIHhhz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192091</v>
      </c>
      <c r="D6" s="32">
        <f t="shared" si="3"/>
        <v>47</v>
      </c>
      <c r="E6" s="32">
        <f t="shared" si="3"/>
        <v>17</v>
      </c>
      <c r="F6" s="32">
        <f t="shared" si="3"/>
        <v>5</v>
      </c>
      <c r="G6" s="32">
        <f t="shared" si="3"/>
        <v>0</v>
      </c>
      <c r="H6" s="32" t="str">
        <f t="shared" si="3"/>
        <v>山梨県　北杜市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23.21</v>
      </c>
      <c r="Q6" s="33">
        <f t="shared" si="3"/>
        <v>80.97</v>
      </c>
      <c r="R6" s="33">
        <f t="shared" si="3"/>
        <v>2260</v>
      </c>
      <c r="S6" s="33">
        <f t="shared" si="3"/>
        <v>47587</v>
      </c>
      <c r="T6" s="33">
        <f t="shared" si="3"/>
        <v>602.48</v>
      </c>
      <c r="U6" s="33">
        <f t="shared" si="3"/>
        <v>78.989999999999995</v>
      </c>
      <c r="V6" s="33">
        <f t="shared" si="3"/>
        <v>11014</v>
      </c>
      <c r="W6" s="33">
        <f t="shared" si="3"/>
        <v>10.09</v>
      </c>
      <c r="X6" s="33">
        <f t="shared" si="3"/>
        <v>1091.58</v>
      </c>
      <c r="Y6" s="34">
        <f>IF(Y7="",NA(),Y7)</f>
        <v>58.09</v>
      </c>
      <c r="Z6" s="34">
        <f t="shared" ref="Z6:AH6" si="4">IF(Z7="",NA(),Z7)</f>
        <v>60.13</v>
      </c>
      <c r="AA6" s="34">
        <f t="shared" si="4"/>
        <v>59.56</v>
      </c>
      <c r="AB6" s="34">
        <f t="shared" si="4"/>
        <v>56.59</v>
      </c>
      <c r="AC6" s="34">
        <f t="shared" si="4"/>
        <v>71.680000000000007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1521.65</v>
      </c>
      <c r="BG6" s="34">
        <f t="shared" ref="BG6:BO6" si="7">IF(BG7="",NA(),BG7)</f>
        <v>1437.41</v>
      </c>
      <c r="BH6" s="34">
        <f t="shared" si="7"/>
        <v>1427.84</v>
      </c>
      <c r="BI6" s="34">
        <f t="shared" si="7"/>
        <v>1395.58</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38.270000000000003</v>
      </c>
      <c r="BR6" s="34">
        <f t="shared" ref="BR6:BZ6" si="8">IF(BR7="",NA(),BR7)</f>
        <v>37.71</v>
      </c>
      <c r="BS6" s="34">
        <f t="shared" si="8"/>
        <v>39.119999999999997</v>
      </c>
      <c r="BT6" s="34">
        <f t="shared" si="8"/>
        <v>40.200000000000003</v>
      </c>
      <c r="BU6" s="34">
        <f t="shared" si="8"/>
        <v>60.74</v>
      </c>
      <c r="BV6" s="34">
        <f t="shared" si="8"/>
        <v>50.9</v>
      </c>
      <c r="BW6" s="34">
        <f t="shared" si="8"/>
        <v>50.82</v>
      </c>
      <c r="BX6" s="34">
        <f t="shared" si="8"/>
        <v>52.19</v>
      </c>
      <c r="BY6" s="34">
        <f t="shared" si="8"/>
        <v>55.32</v>
      </c>
      <c r="BZ6" s="34">
        <f t="shared" si="8"/>
        <v>59.8</v>
      </c>
      <c r="CA6" s="33" t="str">
        <f>IF(CA7="","",IF(CA7="-","【-】","【"&amp;SUBSTITUTE(TEXT(CA7,"#,##0.00"),"-","△")&amp;"】"))</f>
        <v>【60.64】</v>
      </c>
      <c r="CB6" s="34">
        <f>IF(CB7="",NA(),CB7)</f>
        <v>357</v>
      </c>
      <c r="CC6" s="34">
        <f t="shared" ref="CC6:CK6" si="9">IF(CC7="",NA(),CC7)</f>
        <v>374.87</v>
      </c>
      <c r="CD6" s="34">
        <f t="shared" si="9"/>
        <v>367.6</v>
      </c>
      <c r="CE6" s="34">
        <f t="shared" si="9"/>
        <v>360.92</v>
      </c>
      <c r="CF6" s="34">
        <f t="shared" si="9"/>
        <v>241.91</v>
      </c>
      <c r="CG6" s="34">
        <f t="shared" si="9"/>
        <v>293.27</v>
      </c>
      <c r="CH6" s="34">
        <f t="shared" si="9"/>
        <v>300.52</v>
      </c>
      <c r="CI6" s="34">
        <f t="shared" si="9"/>
        <v>296.14</v>
      </c>
      <c r="CJ6" s="34">
        <f t="shared" si="9"/>
        <v>283.17</v>
      </c>
      <c r="CK6" s="34">
        <f t="shared" si="9"/>
        <v>263.76</v>
      </c>
      <c r="CL6" s="33" t="str">
        <f>IF(CL7="","",IF(CL7="-","【-】","【"&amp;SUBSTITUTE(TEXT(CL7,"#,##0.00"),"-","△")&amp;"】"))</f>
        <v>【255.52】</v>
      </c>
      <c r="CM6" s="34">
        <f>IF(CM7="",NA(),CM7)</f>
        <v>46.58</v>
      </c>
      <c r="CN6" s="34">
        <f t="shared" ref="CN6:CV6" si="10">IF(CN7="",NA(),CN7)</f>
        <v>46.58</v>
      </c>
      <c r="CO6" s="34">
        <f t="shared" si="10"/>
        <v>46.58</v>
      </c>
      <c r="CP6" s="34">
        <f t="shared" si="10"/>
        <v>47.3</v>
      </c>
      <c r="CQ6" s="34">
        <f t="shared" si="10"/>
        <v>46.7</v>
      </c>
      <c r="CR6" s="34">
        <f t="shared" si="10"/>
        <v>53.78</v>
      </c>
      <c r="CS6" s="34">
        <f t="shared" si="10"/>
        <v>53.24</v>
      </c>
      <c r="CT6" s="34">
        <f t="shared" si="10"/>
        <v>52.31</v>
      </c>
      <c r="CU6" s="34">
        <f t="shared" si="10"/>
        <v>60.65</v>
      </c>
      <c r="CV6" s="34">
        <f t="shared" si="10"/>
        <v>51.75</v>
      </c>
      <c r="CW6" s="33" t="str">
        <f>IF(CW7="","",IF(CW7="-","【-】","【"&amp;SUBSTITUTE(TEXT(CW7,"#,##0.00"),"-","△")&amp;"】"))</f>
        <v>【52.49】</v>
      </c>
      <c r="CX6" s="34">
        <f>IF(CX7="",NA(),CX7)</f>
        <v>79.02</v>
      </c>
      <c r="CY6" s="34">
        <f t="shared" ref="CY6:DG6" si="11">IF(CY7="",NA(),CY7)</f>
        <v>78.86</v>
      </c>
      <c r="CZ6" s="34">
        <f t="shared" si="11"/>
        <v>78.819999999999993</v>
      </c>
      <c r="DA6" s="34">
        <f t="shared" si="11"/>
        <v>78.819999999999993</v>
      </c>
      <c r="DB6" s="34">
        <f t="shared" si="11"/>
        <v>78.83</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192091</v>
      </c>
      <c r="D7" s="36">
        <v>47</v>
      </c>
      <c r="E7" s="36">
        <v>17</v>
      </c>
      <c r="F7" s="36">
        <v>5</v>
      </c>
      <c r="G7" s="36">
        <v>0</v>
      </c>
      <c r="H7" s="36" t="s">
        <v>110</v>
      </c>
      <c r="I7" s="36" t="s">
        <v>111</v>
      </c>
      <c r="J7" s="36" t="s">
        <v>112</v>
      </c>
      <c r="K7" s="36" t="s">
        <v>113</v>
      </c>
      <c r="L7" s="36" t="s">
        <v>114</v>
      </c>
      <c r="M7" s="36" t="s">
        <v>115</v>
      </c>
      <c r="N7" s="37" t="s">
        <v>116</v>
      </c>
      <c r="O7" s="37" t="s">
        <v>117</v>
      </c>
      <c r="P7" s="37">
        <v>23.21</v>
      </c>
      <c r="Q7" s="37">
        <v>80.97</v>
      </c>
      <c r="R7" s="37">
        <v>2260</v>
      </c>
      <c r="S7" s="37">
        <v>47587</v>
      </c>
      <c r="T7" s="37">
        <v>602.48</v>
      </c>
      <c r="U7" s="37">
        <v>78.989999999999995</v>
      </c>
      <c r="V7" s="37">
        <v>11014</v>
      </c>
      <c r="W7" s="37">
        <v>10.09</v>
      </c>
      <c r="X7" s="37">
        <v>1091.58</v>
      </c>
      <c r="Y7" s="37">
        <v>58.09</v>
      </c>
      <c r="Z7" s="37">
        <v>60.13</v>
      </c>
      <c r="AA7" s="37">
        <v>59.56</v>
      </c>
      <c r="AB7" s="37">
        <v>56.59</v>
      </c>
      <c r="AC7" s="37">
        <v>71.680000000000007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1521.65</v>
      </c>
      <c r="BG7" s="37">
        <v>1437.41</v>
      </c>
      <c r="BH7" s="37">
        <v>1427.84</v>
      </c>
      <c r="BI7" s="37">
        <v>1395.58</v>
      </c>
      <c r="BJ7" s="37">
        <v>0</v>
      </c>
      <c r="BK7" s="37">
        <v>1126.77</v>
      </c>
      <c r="BL7" s="37">
        <v>1044.8</v>
      </c>
      <c r="BM7" s="37">
        <v>1081.8</v>
      </c>
      <c r="BN7" s="37">
        <v>974.93</v>
      </c>
      <c r="BO7" s="37">
        <v>855.8</v>
      </c>
      <c r="BP7" s="37">
        <v>814.89</v>
      </c>
      <c r="BQ7" s="37">
        <v>38.270000000000003</v>
      </c>
      <c r="BR7" s="37">
        <v>37.71</v>
      </c>
      <c r="BS7" s="37">
        <v>39.119999999999997</v>
      </c>
      <c r="BT7" s="37">
        <v>40.200000000000003</v>
      </c>
      <c r="BU7" s="37">
        <v>60.74</v>
      </c>
      <c r="BV7" s="37">
        <v>50.9</v>
      </c>
      <c r="BW7" s="37">
        <v>50.82</v>
      </c>
      <c r="BX7" s="37">
        <v>52.19</v>
      </c>
      <c r="BY7" s="37">
        <v>55.32</v>
      </c>
      <c r="BZ7" s="37">
        <v>59.8</v>
      </c>
      <c r="CA7" s="37">
        <v>60.64</v>
      </c>
      <c r="CB7" s="37">
        <v>357</v>
      </c>
      <c r="CC7" s="37">
        <v>374.87</v>
      </c>
      <c r="CD7" s="37">
        <v>367.6</v>
      </c>
      <c r="CE7" s="37">
        <v>360.92</v>
      </c>
      <c r="CF7" s="37">
        <v>241.91</v>
      </c>
      <c r="CG7" s="37">
        <v>293.27</v>
      </c>
      <c r="CH7" s="37">
        <v>300.52</v>
      </c>
      <c r="CI7" s="37">
        <v>296.14</v>
      </c>
      <c r="CJ7" s="37">
        <v>283.17</v>
      </c>
      <c r="CK7" s="37">
        <v>263.76</v>
      </c>
      <c r="CL7" s="37">
        <v>255.52</v>
      </c>
      <c r="CM7" s="37">
        <v>46.58</v>
      </c>
      <c r="CN7" s="37">
        <v>46.58</v>
      </c>
      <c r="CO7" s="37">
        <v>46.58</v>
      </c>
      <c r="CP7" s="37">
        <v>47.3</v>
      </c>
      <c r="CQ7" s="37">
        <v>46.7</v>
      </c>
      <c r="CR7" s="37">
        <v>53.78</v>
      </c>
      <c r="CS7" s="37">
        <v>53.24</v>
      </c>
      <c r="CT7" s="37">
        <v>52.31</v>
      </c>
      <c r="CU7" s="37">
        <v>60.65</v>
      </c>
      <c r="CV7" s="37">
        <v>51.75</v>
      </c>
      <c r="CW7" s="37">
        <v>52.49</v>
      </c>
      <c r="CX7" s="37">
        <v>79.02</v>
      </c>
      <c r="CY7" s="37">
        <v>78.86</v>
      </c>
      <c r="CZ7" s="37">
        <v>78.819999999999993</v>
      </c>
      <c r="DA7" s="37">
        <v>78.819999999999993</v>
      </c>
      <c r="DB7" s="37">
        <v>78.83</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2019-01-30T02:03:05Z</cp:lastPrinted>
  <dcterms:created xsi:type="dcterms:W3CDTF">2018-12-03T09:24:13Z</dcterms:created>
  <dcterms:modified xsi:type="dcterms:W3CDTF">2019-02-05T07:54:07Z</dcterms:modified>
  <cp:category/>
</cp:coreProperties>
</file>