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M:\2018【H30】年度\総務課共通\調査関係\経営比較分析表・補足調査\経営比較分析表\Ｈ29年度決算分\04提出\"/>
    </mc:Choice>
  </mc:AlternateContent>
  <xr:revisionPtr revIDLastSave="0" documentId="13_ncr:1_{2C377400-8DEE-49A1-BA35-948A9DC6AFF6}" xr6:coauthVersionLast="37" xr6:coauthVersionMax="37" xr10:uidLastSave="{00000000-0000-0000-0000-000000000000}"/>
  <workbookProtection workbookAlgorithmName="SHA-512" workbookHashValue="YNFUr03Qd/BBewh34+q0kpyKeFCjE2WqDchvwpqjDyleHOp2mP5eyT0krLmGoHviMmUwBoSMqonbcwzZIcQB9A==" workbookSaltValue="tpE4q7PaYSsci8DXc8jRuw==" workbookSpinCount="100000" lockStructure="1"/>
  <bookViews>
    <workbookView minimized="1" xWindow="0" yWindow="0" windowWidth="15360" windowHeight="7635" xr2:uid="{00000000-000D-0000-FFFF-FFFF00000000}"/>
  </bookViews>
  <sheets>
    <sheet name="法非適用_水道事業" sheetId="4" r:id="rId1"/>
    <sheet name="データ" sheetId="5" state="hidden" r:id="rId2"/>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AL8" i="4" s="1"/>
  <c r="Q6" i="5"/>
  <c r="P6" i="5"/>
  <c r="O6" i="5"/>
  <c r="N6" i="5"/>
  <c r="B10" i="4" s="1"/>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AT10" i="4"/>
  <c r="AL10" i="4"/>
  <c r="W10" i="4"/>
  <c r="P10" i="4"/>
  <c r="I10" i="4"/>
  <c r="BB8" i="4"/>
  <c r="AD8" i="4"/>
  <c r="W8" i="4"/>
  <c r="P8" i="4"/>
  <c r="I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<sst xmlns="http://schemas.openxmlformats.org/spreadsheetml/2006/main" count="237" uniqueCount="124">
  <si>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</si>
  <si>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</si>
  <si>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</si>
  <si>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</si>
  <si>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</si>
  <si>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</si>
  <si>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</si>
  <si>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</si>
  <si>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</si>
  <si>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</si>
  <si>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</si>
  <si>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</si>
  <si>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</si>
  <si>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</si>
  <si>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</si>
  <si>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</si>
  <si>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</si>
  <si>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</si>
  <si>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</si>
  <si>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</si>
  <si>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</si>
  <si>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</si>
  <si>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</si>
  <si>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</si>
  <si>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</si>
  <si>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</si>
  <si>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</si>
  <si>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</si>
  <si>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</si>
  <si>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</si>
  <si>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</si>
  <si>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</si>
  <si>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</si>
  <si>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</si>
  <si>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</si>
  <si>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</si>
  <si>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</si>
  <si>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</si>
  <si>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</si>
  <si>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</si>
  <si>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</si>
  <si>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</si>
  <si>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</si>
  <si>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</si>
  <si>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</si>
  <si>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</si>
  <si>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</si>
  <si>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</si>
  <si>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</si>
  <si>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</si>
  <si>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</si>
  <si>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</si>
  <si>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</si>
  <si>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</si>
  <si>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</si>
  <si>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</si>
  <si>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</si>
  <si>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</si>
  <si>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</si>
  <si>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</si>
  <si>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</si>
  <si>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</si>
  <si>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</si>
  <si>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</si>
  <si>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</si>
  <si>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</si>
  <si>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</si>
  <si>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</si>
  <si>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</si>
  <si>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</si>
  <si>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</si>
  <si>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</si>
  <si>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</si>
  <si>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</si>
  <si>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</si>
  <si>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</si>
  <si>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</si>
  <si>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</si>
  <si>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</si>
  <si>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</si>
  <si>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</si>
  <si>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</si>
  <si>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</si>
  <si>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</si>
  <si>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</si>
  <si>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</si>
  <si>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</si>
  <si>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</si>
  <si>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</si>
  <si>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</si>
  <si>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</si>
  <si>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</si>
  <si>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</si>
  <si>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</si>
  <si>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</si>
  <si>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</si>
  <si>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</si>
  <si>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</si>
  <si>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</si>
  <si>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</si>
  <si>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</si>
  <si>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</si>
  <si>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</si>
  <si>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</si>
  <si>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</si>
  <si>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</si>
  <si>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</si>
  <si>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</si>
  <si>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南アルプス市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</si>
  <si>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</si>
  <si>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</si>
  <si>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</si>
  <si>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</si>
  <si>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</si>
  <si>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</si>
  <si>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</si>
  <si>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</si>
  <si>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</si>
  <si>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</si>
  <si>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</si>
  <si>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</si>
  <si>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平成14年度から施設整備を開始しているため、該当する数値はなく、施設は健全資産であると言える。
　</t>
    <rPh sb="3" eb="5">
      <t>ヘイセイ</t>
    </rPh>
    <rPh sb="7" eb="9">
      <t>ネンド</t>
    </rPh>
    <rPh sb="11" eb="13">
      <t>シセツ</t>
    </rPh>
    <rPh sb="13" eb="15">
      <t>セイビ</t>
    </rPh>
    <rPh sb="16" eb="18">
      <t>カイシ</t>
    </rPh>
    <rPh sb="25" eb="27">
      <t>ガイトウ</t>
    </rPh>
    <rPh sb="29" eb="31">
      <t>スウチ</t>
    </rPh>
    <rPh sb="35" eb="37">
      <t>シセツ</t>
    </rPh>
    <phoneticPr fontId="17"/>
  </si>
  <si>
    <t>　南アルプス市水道事業との統合を目標に、施設建設事業等を進めた為、市債借入残高が増加している。
　また、給水原価の上昇及び料金回収率の低下も見られ、引き続き、一般会計繰入金（基準外繰入含む）により経営を維持している厳しい状況であり、経営の健全性を維持しているとは言い難い。
　コスト削減や料金改定などによる、財政の健全性を検討する。
　上水道事業との統合を推進する中で、併せて経営戦略の策定を検討していく。</t>
    <rPh sb="74" eb="75">
      <t>ヒ</t>
    </rPh>
    <rPh sb="76" eb="77">
      <t>ツヅ</t>
    </rPh>
    <rPh sb="116" eb="118">
      <t>ケイエイ</t>
    </rPh>
    <rPh sb="119" eb="122">
      <t>ケンゼンセイ</t>
    </rPh>
    <rPh sb="123" eb="125">
      <t>イジ</t>
    </rPh>
    <rPh sb="131" eb="132">
      <t>イ</t>
    </rPh>
    <rPh sb="133" eb="134">
      <t>ガタ</t>
    </rPh>
    <rPh sb="141" eb="143">
      <t>サクゲン</t>
    </rPh>
    <rPh sb="157" eb="160">
      <t>ケンゼンセイ</t>
    </rPh>
    <rPh sb="161" eb="163">
      <t>ケントウ</t>
    </rPh>
    <rPh sb="178" eb="180">
      <t>スイシン</t>
    </rPh>
    <rPh sb="182" eb="183">
      <t>ナカ</t>
    </rPh>
    <rPh sb="185" eb="186">
      <t>アワ</t>
    </rPh>
    <rPh sb="196" eb="198">
      <t>ケントウ</t>
    </rPh>
    <phoneticPr fontId="17"/>
  </si>
  <si>
    <t>　平成27年度以前は白根簡易水道事業及び芦安簡易水道事業の合算値、平成28年度以降は芦安簡易水道事業の数値となる。（白根簡易水道事業は、平成28年度に南アルプス市水道事業へ統合した。）
　南アルプス市芦安簡易水道事業は、山間地域の極めて少ない給水人口により事業が営まれている。
①収益的収支比率
　本来の自主財源である給水収益（水道使用料）では事業運営費を賄うことは依然困難であり、一般会計繰入金（基準外繰入含む）で補っている。
④企業債残高対給水収益比率
　近年、統合簡易水道事業を全域的に行ってきたこと及び今後の水道事業への統合を目指した施設の構築事業を実施した際の市債借入残高が、給水収益に対する割合を増加させている。
⑤料金回収率
　10.24％と著しく少なく、費用の削減、及び料金の改定が求められる。
⑥給水原価
　白根簡易水道事業が水道事業へ統合したことで、前年以前の比較は一概にできないが、水道事業への統合を目指した施設の構築事業を実施したことで、大きく平均値を上回っている。
⑦施設利用率
　給水人口の減少等の要因により使用水量が減少したことに伴い、施設の利用率の低下に至っている。
⑧有収率
　平均値を若干上回ってるが、更なる管理徹底を行い、効率化を図る必要がある。</t>
    <rPh sb="2" eb="4">
      <t>ヘイセイ</t>
    </rPh>
    <rPh sb="8" eb="10">
      <t>イゼン</t>
    </rPh>
    <rPh sb="11" eb="13">
      <t>シラネ</t>
    </rPh>
    <rPh sb="13" eb="15">
      <t>カンイ</t>
    </rPh>
    <rPh sb="15" eb="17">
      <t>スイドウ</t>
    </rPh>
    <rPh sb="19" eb="20">
      <t>オヨ</t>
    </rPh>
    <rPh sb="21" eb="23">
      <t>アシヤス</t>
    </rPh>
    <rPh sb="23" eb="25">
      <t>カンイ</t>
    </rPh>
    <rPh sb="25" eb="27">
      <t>スイドウ</t>
    </rPh>
    <rPh sb="27" eb="29">
      <t>ジギョウ</t>
    </rPh>
    <rPh sb="39" eb="41">
      <t>イコウ</t>
    </rPh>
    <rPh sb="51" eb="53">
      <t>スウチ</t>
    </rPh>
    <rPh sb="59" eb="61">
      <t>シラネ</t>
    </rPh>
    <rPh sb="61" eb="63">
      <t>カンイ</t>
    </rPh>
    <rPh sb="63" eb="65">
      <t>スイドウ</t>
    </rPh>
    <rPh sb="76" eb="82">
      <t>ミナミ</t>
    </rPh>
    <rPh sb="82" eb="84">
      <t>スイドウ</t>
    </rPh>
    <rPh sb="95" eb="101">
      <t>ミナミ</t>
    </rPh>
    <rPh sb="101" eb="103">
      <t>アシヤス</t>
    </rPh>
    <rPh sb="103" eb="105">
      <t>カンイ</t>
    </rPh>
    <rPh sb="105" eb="107">
      <t>スイドウ</t>
    </rPh>
    <rPh sb="111" eb="113">
      <t>サンカン</t>
    </rPh>
    <rPh sb="113" eb="114">
      <t>チ</t>
    </rPh>
    <rPh sb="114" eb="115">
      <t>イキ</t>
    </rPh>
    <rPh sb="116" eb="117">
      <t>キワ</t>
    </rPh>
    <rPh sb="119" eb="120">
      <t>スク</t>
    </rPh>
    <rPh sb="122" eb="124">
      <t>キュウスイ</t>
    </rPh>
    <rPh sb="124" eb="126">
      <t>ジンコウ</t>
    </rPh>
    <rPh sb="129" eb="131">
      <t>ジギョウ</t>
    </rPh>
    <rPh sb="132" eb="133">
      <t>イトナ</t>
    </rPh>
    <rPh sb="141" eb="144">
      <t>シュウエキテキ</t>
    </rPh>
    <rPh sb="144" eb="146">
      <t>シュウシ</t>
    </rPh>
    <rPh sb="150" eb="152">
      <t>ホンライ</t>
    </rPh>
    <rPh sb="153" eb="155">
      <t>ジシュ</t>
    </rPh>
    <rPh sb="155" eb="157">
      <t>ザイゲン</t>
    </rPh>
    <rPh sb="160" eb="162">
      <t>キュウスイ</t>
    </rPh>
    <rPh sb="162" eb="164">
      <t>シュウエキ</t>
    </rPh>
    <rPh sb="165" eb="167">
      <t>スイドウ</t>
    </rPh>
    <rPh sb="167" eb="170">
      <t>シヨウリョウ</t>
    </rPh>
    <rPh sb="173" eb="175">
      <t>ジギョウ</t>
    </rPh>
    <rPh sb="175" eb="177">
      <t>ウンエイ</t>
    </rPh>
    <rPh sb="177" eb="178">
      <t>ヒ</t>
    </rPh>
    <rPh sb="179" eb="180">
      <t>マカナ</t>
    </rPh>
    <rPh sb="184" eb="186">
      <t>イゼン</t>
    </rPh>
    <rPh sb="186" eb="188">
      <t>コンナン</t>
    </rPh>
    <rPh sb="192" eb="194">
      <t>イッパン</t>
    </rPh>
    <rPh sb="194" eb="196">
      <t>カイケイ</t>
    </rPh>
    <rPh sb="196" eb="198">
      <t>クリイレ</t>
    </rPh>
    <rPh sb="198" eb="199">
      <t>キン</t>
    </rPh>
    <rPh sb="200" eb="202">
      <t>キジュン</t>
    </rPh>
    <rPh sb="202" eb="203">
      <t>ガイ</t>
    </rPh>
    <rPh sb="203" eb="205">
      <t>クリイレ</t>
    </rPh>
    <rPh sb="205" eb="206">
      <t>フク</t>
    </rPh>
    <rPh sb="209" eb="210">
      <t>オギナ</t>
    </rPh>
    <rPh sb="216" eb="218">
      <t>キギョウ</t>
    </rPh>
    <rPh sb="218" eb="219">
      <t>サイ</t>
    </rPh>
    <rPh sb="219" eb="221">
      <t>ザンダカ</t>
    </rPh>
    <rPh sb="221" eb="222">
      <t>タイ</t>
    </rPh>
    <rPh sb="222" eb="224">
      <t>キュウスイ</t>
    </rPh>
    <rPh sb="224" eb="226">
      <t>シュウエキ</t>
    </rPh>
    <rPh sb="226" eb="228">
      <t>ヒリツ</t>
    </rPh>
    <rPh sb="231" eb="233">
      <t>キンネン</t>
    </rPh>
    <rPh sb="236" eb="238">
      <t>カンイ</t>
    </rPh>
    <rPh sb="238" eb="240">
      <t>スイドウ</t>
    </rPh>
    <rPh sb="240" eb="242">
      <t>ジギョウ</t>
    </rPh>
    <rPh sb="247" eb="248">
      <t>オコナ</t>
    </rPh>
    <rPh sb="254" eb="255">
      <t>オヨ</t>
    </rPh>
    <rPh sb="256" eb="258">
      <t>コンゴ</t>
    </rPh>
    <rPh sb="259" eb="261">
      <t>スイドウ</t>
    </rPh>
    <rPh sb="261" eb="263">
      <t>ジギョウ</t>
    </rPh>
    <rPh sb="265" eb="267">
      <t>トウゴウ</t>
    </rPh>
    <rPh sb="268" eb="270">
      <t>メザ</t>
    </rPh>
    <rPh sb="272" eb="274">
      <t>シセツ</t>
    </rPh>
    <rPh sb="275" eb="277">
      <t>コウチク</t>
    </rPh>
    <rPh sb="277" eb="279">
      <t>ジギョウ</t>
    </rPh>
    <rPh sb="280" eb="282">
      <t>ジッシ</t>
    </rPh>
    <rPh sb="284" eb="285">
      <t>サイ</t>
    </rPh>
    <rPh sb="286" eb="287">
      <t>シ</t>
    </rPh>
    <rPh sb="287" eb="288">
      <t>サイ</t>
    </rPh>
    <rPh sb="288" eb="290">
      <t>カリイレ</t>
    </rPh>
    <rPh sb="290" eb="292">
      <t>ザンダカ</t>
    </rPh>
    <rPh sb="315" eb="317">
      <t>リョウキン</t>
    </rPh>
    <rPh sb="317" eb="319">
      <t>カイシュウ</t>
    </rPh>
    <rPh sb="329" eb="330">
      <t>イチジル</t>
    </rPh>
    <rPh sb="332" eb="333">
      <t>スク</t>
    </rPh>
    <rPh sb="336" eb="338">
      <t>ヒヨウ</t>
    </rPh>
    <rPh sb="339" eb="341">
      <t>サクゲン</t>
    </rPh>
    <rPh sb="342" eb="343">
      <t>オヨ</t>
    </rPh>
    <rPh sb="344" eb="346">
      <t>リョウキン</t>
    </rPh>
    <rPh sb="347" eb="349">
      <t>カイテイ</t>
    </rPh>
    <rPh sb="350" eb="351">
      <t>モト</t>
    </rPh>
    <rPh sb="358" eb="360">
      <t>キュウスイ</t>
    </rPh>
    <rPh sb="364" eb="366">
      <t>シラネ</t>
    </rPh>
    <rPh sb="366" eb="368">
      <t>カンイ</t>
    </rPh>
    <rPh sb="368" eb="370">
      <t>スイドウ</t>
    </rPh>
    <rPh sb="370" eb="372">
      <t>ジギョウ</t>
    </rPh>
    <rPh sb="373" eb="375">
      <t>スイドウ</t>
    </rPh>
    <rPh sb="375" eb="377">
      <t>ジギョウ</t>
    </rPh>
    <rPh sb="378" eb="380">
      <t>トウゴウ</t>
    </rPh>
    <rPh sb="386" eb="388">
      <t>ゼンネン</t>
    </rPh>
    <rPh sb="388" eb="390">
      <t>イゼン</t>
    </rPh>
    <rPh sb="391" eb="393">
      <t>ヒカク</t>
    </rPh>
    <rPh sb="394" eb="396">
      <t>イチガイ</t>
    </rPh>
    <rPh sb="432" eb="433">
      <t>オオ</t>
    </rPh>
    <rPh sb="435" eb="437">
      <t>ヘイキン</t>
    </rPh>
    <rPh sb="437" eb="438">
      <t>チ</t>
    </rPh>
    <rPh sb="448" eb="450">
      <t>シセツ</t>
    </rPh>
    <rPh sb="455" eb="457">
      <t>キュウスイ</t>
    </rPh>
    <rPh sb="457" eb="459">
      <t>ジンコウ</t>
    </rPh>
    <rPh sb="460" eb="462">
      <t>ゲンショウ</t>
    </rPh>
    <rPh sb="462" eb="463">
      <t>トウ</t>
    </rPh>
    <rPh sb="464" eb="466">
      <t>ヨウイン</t>
    </rPh>
    <rPh sb="469" eb="471">
      <t>シヨウ</t>
    </rPh>
    <rPh sb="471" eb="473">
      <t>スイリョウ</t>
    </rPh>
    <rPh sb="474" eb="476">
      <t>ゲンショウ</t>
    </rPh>
    <rPh sb="481" eb="482">
      <t>トモナ</t>
    </rPh>
    <rPh sb="484" eb="486">
      <t>シセツ</t>
    </rPh>
    <rPh sb="487" eb="490">
      <t>リヨウリツ</t>
    </rPh>
    <rPh sb="491" eb="493">
      <t>テイカ</t>
    </rPh>
    <rPh sb="494" eb="495">
      <t>イタ</t>
    </rPh>
    <rPh sb="502" eb="503">
      <t>ユウ</t>
    </rPh>
    <rPh sb="503" eb="504">
      <t>シュウ</t>
    </rPh>
    <rPh sb="506" eb="508">
      <t>ヘイキン</t>
    </rPh>
    <rPh sb="509" eb="510">
      <t>チ</t>
    </rPh>
    <rPh sb="511" eb="513">
      <t>ジャッカン</t>
    </rPh>
    <rPh sb="513" eb="515">
      <t>ウワマワ</t>
    </rPh>
    <rPh sb="520" eb="521">
      <t>サラ</t>
    </rPh>
    <rPh sb="523" eb="525">
      <t>カンリ</t>
    </rPh>
    <rPh sb="525" eb="527">
      <t>テッテイ</t>
    </rPh>
    <rPh sb="528" eb="529">
      <t>オコナ</t>
    </rPh>
    <rPh sb="531" eb="534">
      <t>コウリツカ</t>
    </rPh>
    <rPh sb="535" eb="536">
      <t>ハカ</t>
    </rPh>
    <rPh sb="537" eb="539">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</si>
</sst>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409C1FA4-3F1F-4B69-BA55-B8BADB1284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2A-4036-BD9F-E0612FD54FD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c:ext xmlns:c16="http://schemas.microsoft.com/office/drawing/2014/chart" uri="{C3380CC4-5D6E-409C-BE32-E72D297353CC}">
              <c16:uniqueId val="{00000001-B62A-4036-BD9F-E0612FD54FD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59.21</c:v>
                </c:pt>
                <c:pt idx="1">
                  <c:v>55.74</c:v>
                </c:pt>
                <c:pt idx="2">
                  <c:v>58.43</c:v>
                </c:pt>
                <c:pt idx="3">
                  <c:v>70.989999999999995</c:v>
                </c:pt>
                <c:pt idx="4">
                  <c:v>53.43</c:v>
                </c:pt>
              </c:numCache>
            </c:numRef>
          </c:val>
          <c:extLst>
            <c:ext xmlns:c16="http://schemas.microsoft.com/office/drawing/2014/chart" uri="{C3380CC4-5D6E-409C-BE32-E72D297353CC}">
              <c16:uniqueId val="{00000000-8D0F-4C0C-A233-0C687BBFBBC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c:ext xmlns:c16="http://schemas.microsoft.com/office/drawing/2014/chart" uri="{C3380CC4-5D6E-409C-BE32-E72D297353CC}">
              <c16:uniqueId val="{00000001-8D0F-4C0C-A233-0C687BBFBBC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FB-492D-8FAC-21DE88C51FD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FB-492D-8FAC-21DE88C51FD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8C-45D0-96B8-882DF02C43E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8C-45D0-96B8-882DF02C43E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BB-427E-9F87-8E9A93A01A5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BB-427E-9F87-8E9A93A01A5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6B-43C2-ADCF-6D8AE409068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6B-43C2-ADCF-6D8AE409068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7751.4</c:v>
                </c:pt>
                <c:pt idx="1">
                  <c:v>8841.42</c:v>
                </c:pt>
                <c:pt idx="2">
                  <c:v>10088.129999999999</c:v>
                </c:pt>
                <c:pt idx="3">
                  <c:v>12244.4</c:v>
                </c:pt>
                <c:pt idx="4">
                  <c:v>11806.65</c:v>
                </c:pt>
              </c:numCache>
            </c:numRef>
          </c:val>
          <c:extLst>
            <c:ext xmlns:c16="http://schemas.microsoft.com/office/drawing/2014/chart" uri="{C3380CC4-5D6E-409C-BE32-E72D297353CC}">
              <c16:uniqueId val="{00000000-99B6-4A4E-9B7A-B5B3E4AF5D3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c:ext xmlns:c16="http://schemas.microsoft.com/office/drawing/2014/chart" uri="{C3380CC4-5D6E-409C-BE32-E72D297353CC}">
              <c16:uniqueId val="{00000001-99B6-4A4E-9B7A-B5B3E4AF5D3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13.62</c:v>
                </c:pt>
                <c:pt idx="1">
                  <c:v>13.11</c:v>
                </c:pt>
                <c:pt idx="2">
                  <c:v>11.92</c:v>
                </c:pt>
                <c:pt idx="3">
                  <c:v>6.45</c:v>
                </c:pt>
                <c:pt idx="4">
                  <c:v>10.24</c:v>
                </c:pt>
              </c:numCache>
            </c:numRef>
          </c:val>
          <c:extLst>
            <c:ext xmlns:c16="http://schemas.microsoft.com/office/drawing/2014/chart" uri="{C3380CC4-5D6E-409C-BE32-E72D297353CC}">
              <c16:uniqueId val="{00000000-0DBF-4AF9-97F9-7569C29CC04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c:ext xmlns:c16="http://schemas.microsoft.com/office/drawing/2014/chart" uri="{C3380CC4-5D6E-409C-BE32-E72D297353CC}">
              <c16:uniqueId val="{00000001-0DBF-4AF9-97F9-7569C29CC04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813.75</c:v>
                </c:pt>
                <c:pt idx="1">
                  <c:v>855.68</c:v>
                </c:pt>
                <c:pt idx="2">
                  <c:v>958.06</c:v>
                </c:pt>
                <c:pt idx="3">
                  <c:v>1806.42</c:v>
                </c:pt>
                <c:pt idx="4">
                  <c:v>1083.69</c:v>
                </c:pt>
              </c:numCache>
            </c:numRef>
          </c:val>
          <c:extLst>
            <c:ext xmlns:c16="http://schemas.microsoft.com/office/drawing/2014/chart" uri="{C3380CC4-5D6E-409C-BE32-E72D297353CC}">
              <c16:uniqueId val="{00000000-F0EA-4CFA-9039-01982A4FAB0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c:ext xmlns:c16="http://schemas.microsoft.com/office/drawing/2014/chart" uri="{C3380CC4-5D6E-409C-BE32-E72D297353CC}">
              <c16:uniqueId val="{00000001-F0EA-4CFA-9039-01982A4FAB0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46.77</c:v>
                </c:pt>
                <c:pt idx="1">
                  <c:v>43.27</c:v>
                </c:pt>
                <c:pt idx="2">
                  <c:v>41.35</c:v>
                </c:pt>
                <c:pt idx="3">
                  <c:v>35.4</c:v>
                </c:pt>
                <c:pt idx="4">
                  <c:v>38.24</c:v>
                </c:pt>
              </c:numCache>
            </c:numRef>
          </c:val>
          <c:extLst>
            <c:ext xmlns:c16="http://schemas.microsoft.com/office/drawing/2014/chart" uri="{C3380CC4-5D6E-409C-BE32-E72D297353CC}">
              <c16:uniqueId val="{00000000-D6BD-47B9-8253-39F200D5768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c:ext xmlns:c16="http://schemas.microsoft.com/office/drawing/2014/chart" uri="{C3380CC4-5D6E-409C-BE32-E72D297353CC}">
              <c16:uniqueId val="{00000001-D6BD-47B9-8253-39F200D5768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85.32</c:v>
                </c:pt>
                <c:pt idx="1">
                  <c:v>89.82</c:v>
                </c:pt>
                <c:pt idx="2">
                  <c:v>87.86</c:v>
                </c:pt>
                <c:pt idx="3">
                  <c:v>83.62</c:v>
                </c:pt>
                <c:pt idx="4">
                  <c:v>81.17</c:v>
                </c:pt>
              </c:numCache>
            </c:numRef>
          </c:val>
          <c:extLst>
            <c:ext xmlns:c16="http://schemas.microsoft.com/office/drawing/2014/chart" uri="{C3380CC4-5D6E-409C-BE32-E72D297353CC}">
              <c16:uniqueId val="{00000000-854D-4C4B-9353-AAED0C3F9A9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c:ext xmlns:c16="http://schemas.microsoft.com/office/drawing/2014/chart" uri="{C3380CC4-5D6E-409C-BE32-E72D297353CC}">
              <c16:uniqueId val="{00000001-854D-4C4B-9353-AAED0C3F9A9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16" zoomScale="82" zoomScaleNormal="82" workbookViewId="0">
      <selection activeCell="CC34" sqref="CC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山梨県　南アルプス市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72105</v>
      </c>
      <c r="AM8" s="49"/>
      <c r="AN8" s="49"/>
      <c r="AO8" s="49"/>
      <c r="AP8" s="49"/>
      <c r="AQ8" s="49"/>
      <c r="AR8" s="49"/>
      <c r="AS8" s="49"/>
      <c r="AT8" s="45">
        <f>データ!$S$6</f>
        <v>264.14</v>
      </c>
      <c r="AU8" s="45"/>
      <c r="AV8" s="45"/>
      <c r="AW8" s="45"/>
      <c r="AX8" s="45"/>
      <c r="AY8" s="45"/>
      <c r="AZ8" s="45"/>
      <c r="BA8" s="45"/>
      <c r="BB8" s="45">
        <f>データ!$T$6</f>
        <v>272.98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0.42</v>
      </c>
      <c r="Q10" s="45"/>
      <c r="R10" s="45"/>
      <c r="S10" s="45"/>
      <c r="T10" s="45"/>
      <c r="U10" s="45"/>
      <c r="V10" s="45"/>
      <c r="W10" s="49">
        <f>データ!$Q$6</f>
        <v>1900</v>
      </c>
      <c r="X10" s="49"/>
      <c r="Y10" s="49"/>
      <c r="Z10" s="49"/>
      <c r="AA10" s="49"/>
      <c r="AB10" s="49"/>
      <c r="AC10" s="49"/>
      <c r="AD10" s="2"/>
      <c r="AE10" s="2"/>
      <c r="AF10" s="2"/>
      <c r="AG10" s="2"/>
      <c r="AH10" s="2"/>
      <c r="AI10" s="2"/>
      <c r="AJ10" s="2"/>
      <c r="AK10" s="2"/>
      <c r="AL10" s="49">
        <f>データ!$U$6</f>
        <v>302</v>
      </c>
      <c r="AM10" s="49"/>
      <c r="AN10" s="49"/>
      <c r="AO10" s="49"/>
      <c r="AP10" s="49"/>
      <c r="AQ10" s="49"/>
      <c r="AR10" s="49"/>
      <c r="AS10" s="49"/>
      <c r="AT10" s="45">
        <f>データ!$V$6</f>
        <v>1.6</v>
      </c>
      <c r="AU10" s="45"/>
      <c r="AV10" s="45"/>
      <c r="AW10" s="45"/>
      <c r="AX10" s="45"/>
      <c r="AY10" s="45"/>
      <c r="AZ10" s="45"/>
      <c r="BA10" s="45"/>
      <c r="BB10" s="45">
        <f>データ!$W$6</f>
        <v>188.75</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121</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122</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YU8Zv2w7ZyXz3xybMSvu4oADhsIAZhBI9/UVH0/5YoUcq8Z/ZfpeCm06zbWKTvwORsyRIHctlM28yLJ8974wRQ==" saltValue="xsCO/0AZ9tBdjvvo0Bz7x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82" t="s">
        <v>64</v>
      </c>
      <c r="I3" s="83"/>
      <c r="J3" s="83"/>
      <c r="K3" s="83"/>
      <c r="L3" s="83"/>
      <c r="M3" s="83"/>
      <c r="N3" s="83"/>
      <c r="O3" s="83"/>
      <c r="P3" s="83"/>
      <c r="Q3" s="83"/>
      <c r="R3" s="83"/>
      <c r="S3" s="83"/>
      <c r="T3" s="83"/>
      <c r="U3" s="83"/>
      <c r="V3" s="83"/>
      <c r="W3" s="84"/>
      <c r="X3" s="88" t="s">
        <v>65</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66</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8" t="s">
        <v>67</v>
      </c>
      <c r="B4" s="30"/>
      <c r="C4" s="30"/>
      <c r="D4" s="30"/>
      <c r="E4" s="30"/>
      <c r="F4" s="30"/>
      <c r="G4" s="30"/>
      <c r="H4" s="85"/>
      <c r="I4" s="86"/>
      <c r="J4" s="86"/>
      <c r="K4" s="86"/>
      <c r="L4" s="86"/>
      <c r="M4" s="86"/>
      <c r="N4" s="86"/>
      <c r="O4" s="86"/>
      <c r="P4" s="86"/>
      <c r="Q4" s="86"/>
      <c r="R4" s="86"/>
      <c r="S4" s="86"/>
      <c r="T4" s="86"/>
      <c r="U4" s="86"/>
      <c r="V4" s="86"/>
      <c r="W4" s="87"/>
      <c r="X4" s="81" t="s">
        <v>68</v>
      </c>
      <c r="Y4" s="81"/>
      <c r="Z4" s="81"/>
      <c r="AA4" s="81"/>
      <c r="AB4" s="81"/>
      <c r="AC4" s="81"/>
      <c r="AD4" s="81"/>
      <c r="AE4" s="81"/>
      <c r="AF4" s="81"/>
      <c r="AG4" s="81"/>
      <c r="AH4" s="81"/>
      <c r="AI4" s="81" t="s">
        <v>69</v>
      </c>
      <c r="AJ4" s="81"/>
      <c r="AK4" s="81"/>
      <c r="AL4" s="81"/>
      <c r="AM4" s="81"/>
      <c r="AN4" s="81"/>
      <c r="AO4" s="81"/>
      <c r="AP4" s="81"/>
      <c r="AQ4" s="81"/>
      <c r="AR4" s="81"/>
      <c r="AS4" s="81"/>
      <c r="AT4" s="81" t="s">
        <v>70</v>
      </c>
      <c r="AU4" s="81"/>
      <c r="AV4" s="81"/>
      <c r="AW4" s="81"/>
      <c r="AX4" s="81"/>
      <c r="AY4" s="81"/>
      <c r="AZ4" s="81"/>
      <c r="BA4" s="81"/>
      <c r="BB4" s="81"/>
      <c r="BC4" s="81"/>
      <c r="BD4" s="81"/>
      <c r="BE4" s="81" t="s">
        <v>71</v>
      </c>
      <c r="BF4" s="81"/>
      <c r="BG4" s="81"/>
      <c r="BH4" s="81"/>
      <c r="BI4" s="81"/>
      <c r="BJ4" s="81"/>
      <c r="BK4" s="81"/>
      <c r="BL4" s="81"/>
      <c r="BM4" s="81"/>
      <c r="BN4" s="81"/>
      <c r="BO4" s="81"/>
      <c r="BP4" s="81" t="s">
        <v>72</v>
      </c>
      <c r="BQ4" s="81"/>
      <c r="BR4" s="81"/>
      <c r="BS4" s="81"/>
      <c r="BT4" s="81"/>
      <c r="BU4" s="81"/>
      <c r="BV4" s="81"/>
      <c r="BW4" s="81"/>
      <c r="BX4" s="81"/>
      <c r="BY4" s="81"/>
      <c r="BZ4" s="81"/>
      <c r="CA4" s="81" t="s">
        <v>73</v>
      </c>
      <c r="CB4" s="81"/>
      <c r="CC4" s="81"/>
      <c r="CD4" s="81"/>
      <c r="CE4" s="81"/>
      <c r="CF4" s="81"/>
      <c r="CG4" s="81"/>
      <c r="CH4" s="81"/>
      <c r="CI4" s="81"/>
      <c r="CJ4" s="81"/>
      <c r="CK4" s="81"/>
      <c r="CL4" s="81" t="s">
        <v>74</v>
      </c>
      <c r="CM4" s="81"/>
      <c r="CN4" s="81"/>
      <c r="CO4" s="81"/>
      <c r="CP4" s="81"/>
      <c r="CQ4" s="81"/>
      <c r="CR4" s="81"/>
      <c r="CS4" s="81"/>
      <c r="CT4" s="81"/>
      <c r="CU4" s="81"/>
      <c r="CV4" s="81"/>
      <c r="CW4" s="81" t="s">
        <v>75</v>
      </c>
      <c r="CX4" s="81"/>
      <c r="CY4" s="81"/>
      <c r="CZ4" s="81"/>
      <c r="DA4" s="81"/>
      <c r="DB4" s="81"/>
      <c r="DC4" s="81"/>
      <c r="DD4" s="81"/>
      <c r="DE4" s="81"/>
      <c r="DF4" s="81"/>
      <c r="DG4" s="81"/>
      <c r="DH4" s="81" t="s">
        <v>76</v>
      </c>
      <c r="DI4" s="81"/>
      <c r="DJ4" s="81"/>
      <c r="DK4" s="81"/>
      <c r="DL4" s="81"/>
      <c r="DM4" s="81"/>
      <c r="DN4" s="81"/>
      <c r="DO4" s="81"/>
      <c r="DP4" s="81"/>
      <c r="DQ4" s="81"/>
      <c r="DR4" s="81"/>
      <c r="DS4" s="81" t="s">
        <v>77</v>
      </c>
      <c r="DT4" s="81"/>
      <c r="DU4" s="81"/>
      <c r="DV4" s="81"/>
      <c r="DW4" s="81"/>
      <c r="DX4" s="81"/>
      <c r="DY4" s="81"/>
      <c r="DZ4" s="81"/>
      <c r="EA4" s="81"/>
      <c r="EB4" s="81"/>
      <c r="EC4" s="81"/>
      <c r="ED4" s="81" t="s">
        <v>78</v>
      </c>
      <c r="EE4" s="81"/>
      <c r="EF4" s="81"/>
      <c r="EG4" s="81"/>
      <c r="EH4" s="81"/>
      <c r="EI4" s="81"/>
      <c r="EJ4" s="81"/>
      <c r="EK4" s="81"/>
      <c r="EL4" s="81"/>
      <c r="EM4" s="81"/>
      <c r="EN4" s="81"/>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192082</v>
      </c>
      <c r="D6" s="33">
        <f t="shared" si="3"/>
        <v>47</v>
      </c>
      <c r="E6" s="33">
        <f t="shared" si="3"/>
        <v>1</v>
      </c>
      <c r="F6" s="33">
        <f t="shared" si="3"/>
        <v>0</v>
      </c>
      <c r="G6" s="33">
        <f t="shared" si="3"/>
        <v>0</v>
      </c>
      <c r="H6" s="33" t="str">
        <f t="shared" si="3"/>
        <v>山梨県　南アルプス市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0.42</v>
      </c>
      <c r="Q6" s="34">
        <f t="shared" si="3"/>
        <v>1900</v>
      </c>
      <c r="R6" s="34">
        <f t="shared" si="3"/>
        <v>72105</v>
      </c>
      <c r="S6" s="34">
        <f t="shared" si="3"/>
        <v>264.14</v>
      </c>
      <c r="T6" s="34">
        <f t="shared" si="3"/>
        <v>272.98</v>
      </c>
      <c r="U6" s="34">
        <f t="shared" si="3"/>
        <v>302</v>
      </c>
      <c r="V6" s="34">
        <f t="shared" si="3"/>
        <v>1.6</v>
      </c>
      <c r="W6" s="34">
        <f t="shared" si="3"/>
        <v>188.75</v>
      </c>
      <c r="X6" s="35">
        <f>IF(X7="",NA(),X7)</f>
        <v>59.21</v>
      </c>
      <c r="Y6" s="35">
        <f t="shared" ref="Y6:AG6" si="4">IF(Y7="",NA(),Y7)</f>
        <v>55.74</v>
      </c>
      <c r="Z6" s="35">
        <f t="shared" si="4"/>
        <v>58.43</v>
      </c>
      <c r="AA6" s="35">
        <f t="shared" si="4"/>
        <v>70.989999999999995</v>
      </c>
      <c r="AB6" s="35">
        <f t="shared" si="4"/>
        <v>53.43</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7751.4</v>
      </c>
      <c r="BF6" s="35">
        <f t="shared" ref="BF6:BN6" si="7">IF(BF7="",NA(),BF7)</f>
        <v>8841.42</v>
      </c>
      <c r="BG6" s="35">
        <f t="shared" si="7"/>
        <v>10088.129999999999</v>
      </c>
      <c r="BH6" s="35">
        <f t="shared" si="7"/>
        <v>12244.4</v>
      </c>
      <c r="BI6" s="35">
        <f t="shared" si="7"/>
        <v>11806.65</v>
      </c>
      <c r="BJ6" s="35">
        <f t="shared" si="7"/>
        <v>1462.56</v>
      </c>
      <c r="BK6" s="35">
        <f t="shared" si="7"/>
        <v>1486.62</v>
      </c>
      <c r="BL6" s="35">
        <f t="shared" si="7"/>
        <v>1510.14</v>
      </c>
      <c r="BM6" s="35">
        <f t="shared" si="7"/>
        <v>1595.62</v>
      </c>
      <c r="BN6" s="35">
        <f t="shared" si="7"/>
        <v>1302.33</v>
      </c>
      <c r="BO6" s="34" t="str">
        <f>IF(BO7="","",IF(BO7="-","【-】","【"&amp;SUBSTITUTE(TEXT(BO7,"#,##0.00"),"-","△")&amp;"】"))</f>
        <v>【1,141.75】</v>
      </c>
      <c r="BP6" s="35">
        <f>IF(BP7="",NA(),BP7)</f>
        <v>13.62</v>
      </c>
      <c r="BQ6" s="35">
        <f t="shared" ref="BQ6:BY6" si="8">IF(BQ7="",NA(),BQ7)</f>
        <v>13.11</v>
      </c>
      <c r="BR6" s="35">
        <f t="shared" si="8"/>
        <v>11.92</v>
      </c>
      <c r="BS6" s="35">
        <f t="shared" si="8"/>
        <v>6.45</v>
      </c>
      <c r="BT6" s="35">
        <f t="shared" si="8"/>
        <v>10.24</v>
      </c>
      <c r="BU6" s="35">
        <f t="shared" si="8"/>
        <v>32.39</v>
      </c>
      <c r="BV6" s="35">
        <f t="shared" si="8"/>
        <v>24.39</v>
      </c>
      <c r="BW6" s="35">
        <f t="shared" si="8"/>
        <v>22.67</v>
      </c>
      <c r="BX6" s="35">
        <f t="shared" si="8"/>
        <v>37.92</v>
      </c>
      <c r="BY6" s="35">
        <f t="shared" si="8"/>
        <v>40.89</v>
      </c>
      <c r="BZ6" s="34" t="str">
        <f>IF(BZ7="","",IF(BZ7="-","【-】","【"&amp;SUBSTITUTE(TEXT(BZ7,"#,##0.00"),"-","△")&amp;"】"))</f>
        <v>【54.93】</v>
      </c>
      <c r="CA6" s="35">
        <f>IF(CA7="",NA(),CA7)</f>
        <v>813.75</v>
      </c>
      <c r="CB6" s="35">
        <f t="shared" ref="CB6:CJ6" si="9">IF(CB7="",NA(),CB7)</f>
        <v>855.68</v>
      </c>
      <c r="CC6" s="35">
        <f t="shared" si="9"/>
        <v>958.06</v>
      </c>
      <c r="CD6" s="35">
        <f t="shared" si="9"/>
        <v>1806.42</v>
      </c>
      <c r="CE6" s="35">
        <f t="shared" si="9"/>
        <v>1083.69</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46.77</v>
      </c>
      <c r="CM6" s="35">
        <f t="shared" ref="CM6:CU6" si="10">IF(CM7="",NA(),CM7)</f>
        <v>43.27</v>
      </c>
      <c r="CN6" s="35">
        <f t="shared" si="10"/>
        <v>41.35</v>
      </c>
      <c r="CO6" s="35">
        <f t="shared" si="10"/>
        <v>35.4</v>
      </c>
      <c r="CP6" s="35">
        <f t="shared" si="10"/>
        <v>38.24</v>
      </c>
      <c r="CQ6" s="35">
        <f t="shared" si="10"/>
        <v>50.49</v>
      </c>
      <c r="CR6" s="35">
        <f t="shared" si="10"/>
        <v>48.36</v>
      </c>
      <c r="CS6" s="35">
        <f t="shared" si="10"/>
        <v>48.7</v>
      </c>
      <c r="CT6" s="35">
        <f t="shared" si="10"/>
        <v>46.9</v>
      </c>
      <c r="CU6" s="35">
        <f t="shared" si="10"/>
        <v>47.95</v>
      </c>
      <c r="CV6" s="34" t="str">
        <f>IF(CV7="","",IF(CV7="-","【-】","【"&amp;SUBSTITUTE(TEXT(CV7,"#,##0.00"),"-","△")&amp;"】"))</f>
        <v>【56.91】</v>
      </c>
      <c r="CW6" s="35">
        <f>IF(CW7="",NA(),CW7)</f>
        <v>85.32</v>
      </c>
      <c r="CX6" s="35">
        <f t="shared" ref="CX6:DF6" si="11">IF(CX7="",NA(),CX7)</f>
        <v>89.82</v>
      </c>
      <c r="CY6" s="35">
        <f t="shared" si="11"/>
        <v>87.86</v>
      </c>
      <c r="CZ6" s="35">
        <f t="shared" si="11"/>
        <v>83.62</v>
      </c>
      <c r="DA6" s="35">
        <f t="shared" si="11"/>
        <v>81.17</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192082</v>
      </c>
      <c r="D7" s="37">
        <v>47</v>
      </c>
      <c r="E7" s="37">
        <v>1</v>
      </c>
      <c r="F7" s="37">
        <v>0</v>
      </c>
      <c r="G7" s="37">
        <v>0</v>
      </c>
      <c r="H7" s="37" t="s">
        <v>108</v>
      </c>
      <c r="I7" s="37" t="s">
        <v>109</v>
      </c>
      <c r="J7" s="37" t="s">
        <v>110</v>
      </c>
      <c r="K7" s="37" t="s">
        <v>111</v>
      </c>
      <c r="L7" s="37" t="s">
        <v>112</v>
      </c>
      <c r="M7" s="37" t="s">
        <v>113</v>
      </c>
      <c r="N7" s="38" t="s">
        <v>114</v>
      </c>
      <c r="O7" s="38" t="s">
        <v>115</v>
      </c>
      <c r="P7" s="38">
        <v>0.42</v>
      </c>
      <c r="Q7" s="38">
        <v>1900</v>
      </c>
      <c r="R7" s="38">
        <v>72105</v>
      </c>
      <c r="S7" s="38">
        <v>264.14</v>
      </c>
      <c r="T7" s="38">
        <v>272.98</v>
      </c>
      <c r="U7" s="38">
        <v>302</v>
      </c>
      <c r="V7" s="38">
        <v>1.6</v>
      </c>
      <c r="W7" s="38">
        <v>188.75</v>
      </c>
      <c r="X7" s="38">
        <v>59.21</v>
      </c>
      <c r="Y7" s="38">
        <v>55.74</v>
      </c>
      <c r="Z7" s="38">
        <v>58.43</v>
      </c>
      <c r="AA7" s="38">
        <v>70.989999999999995</v>
      </c>
      <c r="AB7" s="38">
        <v>53.43</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7751.4</v>
      </c>
      <c r="BF7" s="38">
        <v>8841.42</v>
      </c>
      <c r="BG7" s="38">
        <v>10088.129999999999</v>
      </c>
      <c r="BH7" s="38">
        <v>12244.4</v>
      </c>
      <c r="BI7" s="38">
        <v>11806.65</v>
      </c>
      <c r="BJ7" s="38">
        <v>1462.56</v>
      </c>
      <c r="BK7" s="38">
        <v>1486.62</v>
      </c>
      <c r="BL7" s="38">
        <v>1510.14</v>
      </c>
      <c r="BM7" s="38">
        <v>1595.62</v>
      </c>
      <c r="BN7" s="38">
        <v>1302.33</v>
      </c>
      <c r="BO7" s="38">
        <v>1141.75</v>
      </c>
      <c r="BP7" s="38">
        <v>13.62</v>
      </c>
      <c r="BQ7" s="38">
        <v>13.11</v>
      </c>
      <c r="BR7" s="38">
        <v>11.92</v>
      </c>
      <c r="BS7" s="38">
        <v>6.45</v>
      </c>
      <c r="BT7" s="38">
        <v>10.24</v>
      </c>
      <c r="BU7" s="38">
        <v>32.39</v>
      </c>
      <c r="BV7" s="38">
        <v>24.39</v>
      </c>
      <c r="BW7" s="38">
        <v>22.67</v>
      </c>
      <c r="BX7" s="38">
        <v>37.92</v>
      </c>
      <c r="BY7" s="38">
        <v>40.89</v>
      </c>
      <c r="BZ7" s="38">
        <v>54.93</v>
      </c>
      <c r="CA7" s="38">
        <v>813.75</v>
      </c>
      <c r="CB7" s="38">
        <v>855.68</v>
      </c>
      <c r="CC7" s="38">
        <v>958.06</v>
      </c>
      <c r="CD7" s="38">
        <v>1806.42</v>
      </c>
      <c r="CE7" s="38">
        <v>1083.69</v>
      </c>
      <c r="CF7" s="38">
        <v>530.83000000000004</v>
      </c>
      <c r="CG7" s="38">
        <v>734.18</v>
      </c>
      <c r="CH7" s="38">
        <v>789.62</v>
      </c>
      <c r="CI7" s="38">
        <v>423.18</v>
      </c>
      <c r="CJ7" s="38">
        <v>383.2</v>
      </c>
      <c r="CK7" s="38">
        <v>292.18</v>
      </c>
      <c r="CL7" s="38">
        <v>46.77</v>
      </c>
      <c r="CM7" s="38">
        <v>43.27</v>
      </c>
      <c r="CN7" s="38">
        <v>41.35</v>
      </c>
      <c r="CO7" s="38">
        <v>35.4</v>
      </c>
      <c r="CP7" s="38">
        <v>38.24</v>
      </c>
      <c r="CQ7" s="38">
        <v>50.49</v>
      </c>
      <c r="CR7" s="38">
        <v>48.36</v>
      </c>
      <c r="CS7" s="38">
        <v>48.7</v>
      </c>
      <c r="CT7" s="38">
        <v>46.9</v>
      </c>
      <c r="CU7" s="38">
        <v>47.95</v>
      </c>
      <c r="CV7" s="38">
        <v>56.91</v>
      </c>
      <c r="CW7" s="38">
        <v>85.32</v>
      </c>
      <c r="CX7" s="38">
        <v>89.82</v>
      </c>
      <c r="CY7" s="38">
        <v>87.86</v>
      </c>
      <c r="CZ7" s="38">
        <v>83.62</v>
      </c>
      <c r="DA7" s="38">
        <v>81.17</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小池 保盛</cp:lastModifiedBy>
  <cp:lastPrinted>2019-01-24T02:14:20Z</cp:lastPrinted>
  <dcterms:created xsi:type="dcterms:W3CDTF">2018-12-03T08:43:06Z</dcterms:created>
  <dcterms:modified xsi:type="dcterms:W3CDTF">2019-01-24T02:18:44Z</dcterms:modified>
  <cp:category/>
</cp:coreProperties>
</file>