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I10" i="4"/>
  <c r="B10" i="4"/>
  <c r="BB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<sst xmlns="http://schemas.openxmlformats.org/spreadsheetml/2006/main" count="232" uniqueCount="120">
  <si>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</si>
  <si>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</si>
  <si>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</si>
  <si>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</si>
  <si>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</si>
  <si>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</si>
  <si>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</si>
  <si>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</si>
  <si>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</si>
  <si>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</si>
  <si>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</si>
  <si>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</si>
  <si>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</si>
  <si>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</si>
  <si>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</si>
  <si>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</si>
  <si>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</si>
  <si>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</si>
  <si>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</si>
  <si>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</si>
  <si>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</si>
  <si>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</si>
  <si>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</si>
  <si>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</si>
  <si>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</si>
  <si>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</si>
  <si>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</si>
  <si>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</si>
  <si>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</si>
  <si>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</si>
  <si>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</si>
  <si>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</si>
  <si>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</si>
  <si>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</si>
  <si>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</si>
  <si>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</si>
  <si>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</si>
  <si>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</si>
  <si>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</si>
  <si>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</si>
  <si>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</si>
  <si>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</si>
  <si>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</si>
  <si>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</si>
  <si>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</si>
  <si>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</si>
  <si>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</si>
  <si>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</si>
  <si>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</si>
  <si>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</si>
  <si>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</si>
  <si>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</si>
  <si>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</si>
  <si>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</si>
  <si>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</si>
  <si>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</si>
  <si>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</si>
  <si>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</si>
  <si>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</si>
  <si>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</si>
  <si>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</si>
  <si>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</si>
  <si>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</si>
  <si>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</si>
  <si>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</si>
  <si>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</si>
  <si>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</si>
  <si>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</si>
  <si>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</si>
  <si>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</si>
  <si>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</si>
  <si>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</si>
  <si>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</si>
  <si>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</si>
  <si>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</si>
  <si>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</si>
  <si>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</si>
  <si>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</si>
  <si>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</si>
  <si>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</si>
  <si>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</si>
  <si>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</si>
  <si>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</si>
  <si>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</si>
  <si>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</si>
  <si>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</si>
  <si>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</si>
  <si>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</si>
  <si>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</si>
  <si>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</si>
  <si>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</si>
  <si>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</si>
  <si>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</si>
  <si>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</si>
  <si>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</si>
  <si>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</si>
  <si>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</si>
  <si>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</si>
  <si>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</si>
  <si>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</si>
  <si>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</si>
  <si>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</si>
  <si>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</si>
  <si>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</si>
  <si>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</si>
  <si>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山梨市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</si>
  <si>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</si>
  <si>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</si>
  <si>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</si>
  <si>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</si>
  <si>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</si>
  <si>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</si>
  <si>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</si>
  <si>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</si>
  <si>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</si>
  <si>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</si>
  <si>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</si>
  <si>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常収支比率については１００％を上回っているが、料金回収率が１００％を下回っているため、繰入金がなくては経営が成り立たない状態であり、独立採算制をとっている水道事業としては、今後も経営改善をしていく必要性がある。累積欠損金比率及び、流動比率は昨年度と同様に良好な数字を保っている。企業債残高対給水収益比率は、老朽化した管路の更新等工事の増加に伴い、こちらも増加の傾向にある。
　施設利用率は昨年度より若干低下し、今後も人口減少や節水などにより減少していくことが伺える。有収率は昨年度よりは増加したものの、依然として平均値を下回っているため、老朽化した管路を順次更新していき、漏水を減らしていくことが重要である。</t>
    <rPh sb="1" eb="3">
      <t>ケイジョウ</t>
    </rPh>
    <rPh sb="3" eb="5">
      <t>シュウシ</t>
    </rPh>
    <rPh sb="5" eb="7">
      <t>ヒリツ</t>
    </rPh>
    <rPh sb="17" eb="19">
      <t>ウワマワ</t>
    </rPh>
    <rPh sb="25" eb="27">
      <t>リョウキン</t>
    </rPh>
    <rPh sb="27" eb="29">
      <t>カイシュウ</t>
    </rPh>
    <rPh sb="29" eb="30">
      <t>リツ</t>
    </rPh>
    <rPh sb="36" eb="38">
      <t>シタマワ</t>
    </rPh>
    <rPh sb="45" eb="47">
      <t>クリイレ</t>
    </rPh>
    <rPh sb="47" eb="48">
      <t>キン</t>
    </rPh>
    <rPh sb="53" eb="55">
      <t>ケイエイ</t>
    </rPh>
    <rPh sb="56" eb="57">
      <t>ナ</t>
    </rPh>
    <rPh sb="58" eb="59">
      <t>タ</t>
    </rPh>
    <rPh sb="62" eb="64">
      <t>ジョウタイ</t>
    </rPh>
    <rPh sb="68" eb="70">
      <t>ドクリツ</t>
    </rPh>
    <rPh sb="70" eb="72">
      <t>サイサン</t>
    </rPh>
    <rPh sb="72" eb="73">
      <t>セイ</t>
    </rPh>
    <rPh sb="79" eb="81">
      <t>スイドウ</t>
    </rPh>
    <rPh sb="81" eb="83">
      <t>ジギョウ</t>
    </rPh>
    <rPh sb="88" eb="90">
      <t>コンゴ</t>
    </rPh>
    <rPh sb="91" eb="93">
      <t>ケイエイ</t>
    </rPh>
    <rPh sb="93" eb="95">
      <t>カイゼン</t>
    </rPh>
    <rPh sb="100" eb="103">
      <t>ヒツヨウセイ</t>
    </rPh>
    <rPh sb="107" eb="109">
      <t>ルイセキ</t>
    </rPh>
    <rPh sb="109" eb="111">
      <t>ケッソン</t>
    </rPh>
    <rPh sb="111" eb="112">
      <t>キン</t>
    </rPh>
    <rPh sb="112" eb="114">
      <t>ヒリツ</t>
    </rPh>
    <rPh sb="114" eb="115">
      <t>オヨ</t>
    </rPh>
    <rPh sb="117" eb="119">
      <t>リュウドウ</t>
    </rPh>
    <rPh sb="119" eb="121">
      <t>ヒリツ</t>
    </rPh>
    <rPh sb="122" eb="125">
      <t>サクネンド</t>
    </rPh>
    <rPh sb="126" eb="128">
      <t>ドウヨウ</t>
    </rPh>
    <rPh sb="129" eb="131">
      <t>リョウコウ</t>
    </rPh>
    <rPh sb="132" eb="134">
      <t>スウジ</t>
    </rPh>
    <rPh sb="135" eb="136">
      <t>タモ</t>
    </rPh>
    <rPh sb="141" eb="143">
      <t>キギョウ</t>
    </rPh>
    <rPh sb="143" eb="144">
      <t>サイ</t>
    </rPh>
    <rPh sb="144" eb="146">
      <t>ザンダカ</t>
    </rPh>
    <rPh sb="146" eb="147">
      <t>タイ</t>
    </rPh>
    <rPh sb="147" eb="149">
      <t>キュウスイ</t>
    </rPh>
    <rPh sb="149" eb="151">
      <t>シュウエキ</t>
    </rPh>
    <rPh sb="151" eb="153">
      <t>ヒリツ</t>
    </rPh>
    <rPh sb="155" eb="158">
      <t>ロウキュウカ</t>
    </rPh>
    <rPh sb="160" eb="162">
      <t>カンロ</t>
    </rPh>
    <rPh sb="163" eb="165">
      <t>コウシン</t>
    </rPh>
    <rPh sb="165" eb="166">
      <t>トウ</t>
    </rPh>
    <rPh sb="166" eb="168">
      <t>コウジ</t>
    </rPh>
    <rPh sb="169" eb="171">
      <t>ゾウカ</t>
    </rPh>
    <rPh sb="172" eb="173">
      <t>トモナ</t>
    </rPh>
    <rPh sb="179" eb="181">
      <t>ゾウカ</t>
    </rPh>
    <rPh sb="182" eb="184">
      <t>ケイコウ</t>
    </rPh>
    <rPh sb="190" eb="192">
      <t>シセツ</t>
    </rPh>
    <rPh sb="192" eb="194">
      <t>リヨウ</t>
    </rPh>
    <rPh sb="194" eb="195">
      <t>リツ</t>
    </rPh>
    <rPh sb="196" eb="199">
      <t>サクネンド</t>
    </rPh>
    <rPh sb="201" eb="203">
      <t>ジャッカン</t>
    </rPh>
    <rPh sb="203" eb="205">
      <t>テイカ</t>
    </rPh>
    <rPh sb="207" eb="209">
      <t>コンゴ</t>
    </rPh>
    <rPh sb="210" eb="212">
      <t>ジンコウ</t>
    </rPh>
    <rPh sb="212" eb="214">
      <t>ゲンショウ</t>
    </rPh>
    <rPh sb="215" eb="217">
      <t>セッスイ</t>
    </rPh>
    <rPh sb="222" eb="224">
      <t>ゲンショウ</t>
    </rPh>
    <rPh sb="231" eb="232">
      <t>ウカガ</t>
    </rPh>
    <rPh sb="235" eb="238">
      <t>ユウシュウリツ</t>
    </rPh>
    <rPh sb="239" eb="242">
      <t>サクネンド</t>
    </rPh>
    <rPh sb="245" eb="247">
      <t>ゾウカ</t>
    </rPh>
    <rPh sb="253" eb="255">
      <t>イゼン</t>
    </rPh>
    <rPh sb="258" eb="261">
      <t>ヘイキンチ</t>
    </rPh>
    <rPh sb="262" eb="264">
      <t>シタマワ</t>
    </rPh>
    <rPh sb="271" eb="274">
      <t>ロウキュウカ</t>
    </rPh>
    <rPh sb="276" eb="278">
      <t>カンロ</t>
    </rPh>
    <rPh sb="279" eb="281">
      <t>ジュンジ</t>
    </rPh>
    <rPh sb="281" eb="283">
      <t>コウシン</t>
    </rPh>
    <rPh sb="288" eb="290">
      <t>ロウスイ</t>
    </rPh>
    <rPh sb="291" eb="292">
      <t>ヘ</t>
    </rPh>
    <rPh sb="300" eb="302">
      <t>ジュウヨウ</t>
    </rPh>
    <phoneticPr fontId="4"/>
  </si>
  <si>
    <r>
      <t>　有形固定資産減価償却率は増加傾向にあるものの、平均値は下回っており、施設の更新は適切に行われている。一方、管路経年化率は昨年度と比べると増加し、平均値を上回っていることから、未だに老朽化した管路が多い状況がわかる。管路更新率も良好とは言えない数値であり、有収率の改善のためにも、管路更新</t>
    </r>
    <r>
      <rPr>
        <sz val="11"/>
        <color theme="1"/>
        <rFont val="ＭＳ ゴシック"/>
        <family val="3"/>
        <charset val="128"/>
      </rPr>
      <t>を適切に行っていく必要性がある。</t>
    </r>
    <rPh sb="1" eb="3">
      <t>ユウケイ</t>
    </rPh>
    <rPh sb="3" eb="5">
      <t>コテイ</t>
    </rPh>
    <rPh sb="5" eb="7">
      <t>シサン</t>
    </rPh>
    <rPh sb="7" eb="9">
      <t>ゲンカ</t>
    </rPh>
    <rPh sb="9" eb="11">
      <t>ショウキャク</t>
    </rPh>
    <rPh sb="11" eb="12">
      <t>リツ</t>
    </rPh>
    <rPh sb="13" eb="15">
      <t>ゾウカ</t>
    </rPh>
    <rPh sb="15" eb="17">
      <t>ケイコウ</t>
    </rPh>
    <rPh sb="24" eb="27">
      <t>ヘイキンチ</t>
    </rPh>
    <rPh sb="28" eb="30">
      <t>シタマワ</t>
    </rPh>
    <rPh sb="35" eb="37">
      <t>シセツ</t>
    </rPh>
    <rPh sb="38" eb="40">
      <t>コウシン</t>
    </rPh>
    <rPh sb="41" eb="43">
      <t>テキセツ</t>
    </rPh>
    <rPh sb="44" eb="45">
      <t>オコナ</t>
    </rPh>
    <rPh sb="51" eb="53">
      <t>イッポウ</t>
    </rPh>
    <rPh sb="54" eb="56">
      <t>カンロ</t>
    </rPh>
    <rPh sb="56" eb="59">
      <t>ケイネンカ</t>
    </rPh>
    <rPh sb="59" eb="60">
      <t>リツ</t>
    </rPh>
    <rPh sb="61" eb="64">
      <t>サクネンド</t>
    </rPh>
    <rPh sb="65" eb="66">
      <t>クラ</t>
    </rPh>
    <rPh sb="69" eb="71">
      <t>ゾウカ</t>
    </rPh>
    <rPh sb="73" eb="76">
      <t>ヘイキンチ</t>
    </rPh>
    <rPh sb="77" eb="79">
      <t>ウワマワ</t>
    </rPh>
    <rPh sb="88" eb="89">
      <t>イマ</t>
    </rPh>
    <rPh sb="91" eb="94">
      <t>ロウキュウカ</t>
    </rPh>
    <rPh sb="96" eb="98">
      <t>カンロ</t>
    </rPh>
    <rPh sb="99" eb="100">
      <t>オオ</t>
    </rPh>
    <rPh sb="101" eb="103">
      <t>ジョウキョウ</t>
    </rPh>
    <rPh sb="108" eb="110">
      <t>カンロ</t>
    </rPh>
    <rPh sb="110" eb="112">
      <t>コウシン</t>
    </rPh>
    <rPh sb="112" eb="113">
      <t>リツ</t>
    </rPh>
    <rPh sb="114" eb="116">
      <t>リョウコウ</t>
    </rPh>
    <rPh sb="118" eb="119">
      <t>イ</t>
    </rPh>
    <rPh sb="122" eb="124">
      <t>スウチ</t>
    </rPh>
    <rPh sb="128" eb="131">
      <t>ユウシュウリツ</t>
    </rPh>
    <rPh sb="132" eb="134">
      <t>カイゼン</t>
    </rPh>
    <rPh sb="140" eb="142">
      <t>カンロ</t>
    </rPh>
    <rPh sb="142" eb="144">
      <t>コウシン</t>
    </rPh>
    <rPh sb="145" eb="147">
      <t>テキセツ</t>
    </rPh>
    <rPh sb="148" eb="149">
      <t>オコナ</t>
    </rPh>
    <rPh sb="153" eb="156">
      <t>ヒツヨウセイ</t>
    </rPh>
    <phoneticPr fontId="4"/>
  </si>
  <si>
    <t xml:space="preserve">　今後施設の老朽化に伴う大規模な更新投資や、人口減少による給水収益の低下など、厳しい経営環境となることが見込まれます。このような厳しい環境下においても計画的かつ健全な運営を継続するため、平成２９年度に経営戦略を策定をすることとしました。
　今後は策定した経営戦略を、ＰＤＣＡサイクルにより、継続的な進捗管理を行い、常に経営改善や計画の見直し等に反映させていくことが必要となります。また、計画の定期的な見直しを行い、経営実態やその時点における経営環境に照らし合わせて、投資・財政計画の見直しを行っていきます。さらに、経営戦略における目標や施策、計画数値、実施体制等についての変更も適宜検討していきます。
</t>
    <rPh sb="29" eb="31">
      <t>キュウスイ</t>
    </rPh>
    <rPh sb="31" eb="33">
      <t>シュウエキ</t>
    </rPh>
    <rPh sb="34" eb="36">
      <t>テイカ</t>
    </rPh>
    <rPh sb="93" eb="95">
      <t>ヘイセイ</t>
    </rPh>
    <rPh sb="97" eb="99">
      <t>ネンド</t>
    </rPh>
    <rPh sb="289" eb="291">
      <t>テキギ</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</si>
</sst>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1.34</c:v>
                </c:pt>
                <c:pt idx="1">
                  <c:v>1.29</c:v>
                </c:pt>
                <c:pt idx="2">
                  <c:v>1.02</c:v>
                </c:pt>
                <c:pt idx="3">
                  <c:v>76.319999999999993</c:v>
                </c:pt>
                <c:pt idx="4">
                  <c:v>0.69</c:v>
                </c:pt>
              </c:numCache>
            </c:numRef>
          </c:val>
        </c:ser>
        <c:dLbls>
          <c:showLegendKey val="0"/>
          <c:showVal val="0"/>
          <c:showCatName val="0"/>
          <c:showSerName val="0"/>
          <c:showPercent val="0"/>
          <c:showBubbleSize val="0"/>
        </c:dLbls>
        <c:gapWidth val="150"/>
        <c:axId val="42592896"/>
        <c:axId val="3788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0.99</c:v>
                </c:pt>
                <c:pt idx="4">
                  <c:v>0.71</c:v>
                </c:pt>
              </c:numCache>
            </c:numRef>
          </c:val>
          <c:smooth val="0"/>
        </c:ser>
        <c:dLbls>
          <c:showLegendKey val="0"/>
          <c:showVal val="0"/>
          <c:showCatName val="0"/>
          <c:showSerName val="0"/>
          <c:showPercent val="0"/>
          <c:showBubbleSize val="0"/>
        </c:dLbls>
        <c:marker val="1"/>
        <c:smooth val="0"/>
        <c:axId val="42592896"/>
        <c:axId val="37882496"/>
      </c:lineChart>
      <c:dateAx>
        <c:axId val="42592896"/>
        <c:scaling>
          <c:orientation val="minMax"/>
        </c:scaling>
        <c:delete val="1"/>
        <c:axPos val="b"/>
        <c:numFmt formatCode="ge" sourceLinked="1"/>
        <c:majorTickMark val="none"/>
        <c:minorTickMark val="none"/>
        <c:tickLblPos val="none"/>
        <c:crossAx val="37882496"/>
        <c:crosses val="autoZero"/>
        <c:auto val="1"/>
        <c:lblOffset val="100"/>
        <c:baseTimeUnit val="years"/>
      </c:dateAx>
      <c:valAx>
        <c:axId val="378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59.12</c:v>
                </c:pt>
                <c:pt idx="1">
                  <c:v>57.89</c:v>
                </c:pt>
                <c:pt idx="2">
                  <c:v>56.62</c:v>
                </c:pt>
                <c:pt idx="3">
                  <c:v>57.08</c:v>
                </c:pt>
                <c:pt idx="4">
                  <c:v>56.6</c:v>
                </c:pt>
              </c:numCache>
            </c:numRef>
          </c:val>
        </c:ser>
        <c:dLbls>
          <c:showLegendKey val="0"/>
          <c:showVal val="0"/>
          <c:showCatName val="0"/>
          <c:showSerName val="0"/>
          <c:showPercent val="0"/>
          <c:showBubbleSize val="0"/>
        </c:dLbls>
        <c:gapWidth val="150"/>
        <c:axId val="111228032"/>
        <c:axId val="11122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54.77</c:v>
                </c:pt>
                <c:pt idx="4">
                  <c:v>54.92</c:v>
                </c:pt>
              </c:numCache>
            </c:numRef>
          </c:val>
          <c:smooth val="0"/>
        </c:ser>
        <c:dLbls>
          <c:showLegendKey val="0"/>
          <c:showVal val="0"/>
          <c:showCatName val="0"/>
          <c:showSerName val="0"/>
          <c:showPercent val="0"/>
          <c:showBubbleSize val="0"/>
        </c:dLbls>
        <c:marker val="1"/>
        <c:smooth val="0"/>
        <c:axId val="111228032"/>
        <c:axId val="111229952"/>
      </c:lineChart>
      <c:dateAx>
        <c:axId val="111228032"/>
        <c:scaling>
          <c:orientation val="minMax"/>
        </c:scaling>
        <c:delete val="1"/>
        <c:axPos val="b"/>
        <c:numFmt formatCode="ge" sourceLinked="1"/>
        <c:majorTickMark val="none"/>
        <c:minorTickMark val="none"/>
        <c:tickLblPos val="none"/>
        <c:crossAx val="111229952"/>
        <c:crosses val="autoZero"/>
        <c:auto val="1"/>
        <c:lblOffset val="100"/>
        <c:baseTimeUnit val="years"/>
      </c:dateAx>
      <c:valAx>
        <c:axId val="1112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73.510000000000005</c:v>
                </c:pt>
                <c:pt idx="1">
                  <c:v>73.489999999999995</c:v>
                </c:pt>
                <c:pt idx="2">
                  <c:v>73.349999999999994</c:v>
                </c:pt>
                <c:pt idx="3">
                  <c:v>71.36</c:v>
                </c:pt>
                <c:pt idx="4">
                  <c:v>71.489999999999995</c:v>
                </c:pt>
              </c:numCache>
            </c:numRef>
          </c:val>
        </c:ser>
        <c:dLbls>
          <c:showLegendKey val="0"/>
          <c:showVal val="0"/>
          <c:showCatName val="0"/>
          <c:showSerName val="0"/>
          <c:showPercent val="0"/>
          <c:showBubbleSize val="0"/>
        </c:dLbls>
        <c:gapWidth val="150"/>
        <c:axId val="111272704"/>
        <c:axId val="1112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82.89</c:v>
                </c:pt>
                <c:pt idx="4">
                  <c:v>82.66</c:v>
                </c:pt>
              </c:numCache>
            </c:numRef>
          </c:val>
          <c:smooth val="0"/>
        </c:ser>
        <c:dLbls>
          <c:showLegendKey val="0"/>
          <c:showVal val="0"/>
          <c:showCatName val="0"/>
          <c:showSerName val="0"/>
          <c:showPercent val="0"/>
          <c:showBubbleSize val="0"/>
        </c:dLbls>
        <c:marker val="1"/>
        <c:smooth val="0"/>
        <c:axId val="111272704"/>
        <c:axId val="111274624"/>
      </c:lineChart>
      <c:dateAx>
        <c:axId val="111272704"/>
        <c:scaling>
          <c:orientation val="minMax"/>
        </c:scaling>
        <c:delete val="1"/>
        <c:axPos val="b"/>
        <c:numFmt formatCode="ge" sourceLinked="1"/>
        <c:majorTickMark val="none"/>
        <c:minorTickMark val="none"/>
        <c:tickLblPos val="none"/>
        <c:crossAx val="111274624"/>
        <c:crosses val="autoZero"/>
        <c:auto val="1"/>
        <c:lblOffset val="100"/>
        <c:baseTimeUnit val="years"/>
      </c:dateAx>
      <c:valAx>
        <c:axId val="1112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98</c:v>
                </c:pt>
                <c:pt idx="1">
                  <c:v>98</c:v>
                </c:pt>
                <c:pt idx="2">
                  <c:v>98.94</c:v>
                </c:pt>
                <c:pt idx="3">
                  <c:v>101.01</c:v>
                </c:pt>
                <c:pt idx="4">
                  <c:v>100.92</c:v>
                </c:pt>
              </c:numCache>
            </c:numRef>
          </c:val>
        </c:ser>
        <c:dLbls>
          <c:showLegendKey val="0"/>
          <c:showVal val="0"/>
          <c:showCatName val="0"/>
          <c:showSerName val="0"/>
          <c:showPercent val="0"/>
          <c:showBubbleSize val="0"/>
        </c:dLbls>
        <c:gapWidth val="150"/>
        <c:axId val="105685376"/>
        <c:axId val="1056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111.21</c:v>
                </c:pt>
                <c:pt idx="4">
                  <c:v>111.71</c:v>
                </c:pt>
              </c:numCache>
            </c:numRef>
          </c:val>
          <c:smooth val="0"/>
        </c:ser>
        <c:dLbls>
          <c:showLegendKey val="0"/>
          <c:showVal val="0"/>
          <c:showCatName val="0"/>
          <c:showSerName val="0"/>
          <c:showPercent val="0"/>
          <c:showBubbleSize val="0"/>
        </c:dLbls>
        <c:marker val="1"/>
        <c:smooth val="0"/>
        <c:axId val="105685376"/>
        <c:axId val="105687296"/>
      </c:lineChart>
      <c:dateAx>
        <c:axId val="105685376"/>
        <c:scaling>
          <c:orientation val="minMax"/>
        </c:scaling>
        <c:delete val="1"/>
        <c:axPos val="b"/>
        <c:numFmt formatCode="ge" sourceLinked="1"/>
        <c:majorTickMark val="none"/>
        <c:minorTickMark val="none"/>
        <c:tickLblPos val="none"/>
        <c:crossAx val="105687296"/>
        <c:crosses val="autoZero"/>
        <c:auto val="1"/>
        <c:lblOffset val="100"/>
        <c:baseTimeUnit val="years"/>
      </c:dateAx>
      <c:valAx>
        <c:axId val="10568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6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32.67</c:v>
                </c:pt>
                <c:pt idx="1">
                  <c:v>34.26</c:v>
                </c:pt>
                <c:pt idx="2">
                  <c:v>35.93</c:v>
                </c:pt>
                <c:pt idx="3">
                  <c:v>37.39</c:v>
                </c:pt>
                <c:pt idx="4">
                  <c:v>38.61</c:v>
                </c:pt>
              </c:numCache>
            </c:numRef>
          </c:val>
        </c:ser>
        <c:dLbls>
          <c:showLegendKey val="0"/>
          <c:showVal val="0"/>
          <c:showCatName val="0"/>
          <c:showSerName val="0"/>
          <c:showPercent val="0"/>
          <c:showBubbleSize val="0"/>
        </c:dLbls>
        <c:gapWidth val="150"/>
        <c:axId val="105578496"/>
        <c:axId val="1055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47.46</c:v>
                </c:pt>
                <c:pt idx="4">
                  <c:v>48.49</c:v>
                </c:pt>
              </c:numCache>
            </c:numRef>
          </c:val>
          <c:smooth val="0"/>
        </c:ser>
        <c:dLbls>
          <c:showLegendKey val="0"/>
          <c:showVal val="0"/>
          <c:showCatName val="0"/>
          <c:showSerName val="0"/>
          <c:showPercent val="0"/>
          <c:showBubbleSize val="0"/>
        </c:dLbls>
        <c:marker val="1"/>
        <c:smooth val="0"/>
        <c:axId val="105578496"/>
        <c:axId val="105580416"/>
      </c:lineChart>
      <c:dateAx>
        <c:axId val="105578496"/>
        <c:scaling>
          <c:orientation val="minMax"/>
        </c:scaling>
        <c:delete val="1"/>
        <c:axPos val="b"/>
        <c:numFmt formatCode="ge" sourceLinked="1"/>
        <c:majorTickMark val="none"/>
        <c:minorTickMark val="none"/>
        <c:tickLblPos val="none"/>
        <c:crossAx val="105580416"/>
        <c:crosses val="autoZero"/>
        <c:auto val="1"/>
        <c:lblOffset val="100"/>
        <c:baseTimeUnit val="years"/>
      </c:dateAx>
      <c:valAx>
        <c:axId val="1055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37.22</c:v>
                </c:pt>
                <c:pt idx="1">
                  <c:v>37.15</c:v>
                </c:pt>
                <c:pt idx="2">
                  <c:v>36.159999999999997</c:v>
                </c:pt>
                <c:pt idx="3">
                  <c:v>23.68</c:v>
                </c:pt>
                <c:pt idx="4">
                  <c:v>26.24</c:v>
                </c:pt>
              </c:numCache>
            </c:numRef>
          </c:val>
        </c:ser>
        <c:dLbls>
          <c:showLegendKey val="0"/>
          <c:showVal val="0"/>
          <c:showCatName val="0"/>
          <c:showSerName val="0"/>
          <c:showPercent val="0"/>
          <c:showBubbleSize val="0"/>
        </c:dLbls>
        <c:gapWidth val="150"/>
        <c:axId val="105598336"/>
        <c:axId val="1056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9.7100000000000009</c:v>
                </c:pt>
                <c:pt idx="4">
                  <c:v>12.79</c:v>
                </c:pt>
              </c:numCache>
            </c:numRef>
          </c:val>
          <c:smooth val="0"/>
        </c:ser>
        <c:dLbls>
          <c:showLegendKey val="0"/>
          <c:showVal val="0"/>
          <c:showCatName val="0"/>
          <c:showSerName val="0"/>
          <c:showPercent val="0"/>
          <c:showBubbleSize val="0"/>
        </c:dLbls>
        <c:marker val="1"/>
        <c:smooth val="0"/>
        <c:axId val="105598336"/>
        <c:axId val="105625088"/>
      </c:lineChart>
      <c:dateAx>
        <c:axId val="105598336"/>
        <c:scaling>
          <c:orientation val="minMax"/>
        </c:scaling>
        <c:delete val="1"/>
        <c:axPos val="b"/>
        <c:numFmt formatCode="ge" sourceLinked="1"/>
        <c:majorTickMark val="none"/>
        <c:minorTickMark val="none"/>
        <c:tickLblPos val="none"/>
        <c:crossAx val="105625088"/>
        <c:crosses val="autoZero"/>
        <c:auto val="1"/>
        <c:lblOffset val="100"/>
        <c:baseTimeUnit val="years"/>
      </c:dateAx>
      <c:valAx>
        <c:axId val="1056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2.89</c:v>
                </c:pt>
                <c:pt idx="1">
                  <c:v>5.44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6962304"/>
        <c:axId val="10698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1.93</c:v>
                </c:pt>
                <c:pt idx="4">
                  <c:v>1.72</c:v>
                </c:pt>
              </c:numCache>
            </c:numRef>
          </c:val>
          <c:smooth val="0"/>
        </c:ser>
        <c:dLbls>
          <c:showLegendKey val="0"/>
          <c:showVal val="0"/>
          <c:showCatName val="0"/>
          <c:showSerName val="0"/>
          <c:showPercent val="0"/>
          <c:showBubbleSize val="0"/>
        </c:dLbls>
        <c:marker val="1"/>
        <c:smooth val="0"/>
        <c:axId val="106962304"/>
        <c:axId val="106984960"/>
      </c:lineChart>
      <c:dateAx>
        <c:axId val="106962304"/>
        <c:scaling>
          <c:orientation val="minMax"/>
        </c:scaling>
        <c:delete val="1"/>
        <c:axPos val="b"/>
        <c:numFmt formatCode="ge" sourceLinked="1"/>
        <c:majorTickMark val="none"/>
        <c:minorTickMark val="none"/>
        <c:tickLblPos val="none"/>
        <c:crossAx val="106984960"/>
        <c:crosses val="autoZero"/>
        <c:auto val="1"/>
        <c:lblOffset val="100"/>
        <c:baseTimeUnit val="years"/>
      </c:dateAx>
      <c:valAx>
        <c:axId val="10698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9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15495.34</c:v>
                </c:pt>
                <c:pt idx="1">
                  <c:v>31480.06</c:v>
                </c:pt>
                <c:pt idx="2">
                  <c:v>401.45</c:v>
                </c:pt>
                <c:pt idx="3">
                  <c:v>567.25</c:v>
                </c:pt>
                <c:pt idx="4">
                  <c:v>603.45000000000005</c:v>
                </c:pt>
              </c:numCache>
            </c:numRef>
          </c:val>
        </c:ser>
        <c:dLbls>
          <c:showLegendKey val="0"/>
          <c:showVal val="0"/>
          <c:showCatName val="0"/>
          <c:showSerName val="0"/>
          <c:showPercent val="0"/>
          <c:showBubbleSize val="0"/>
        </c:dLbls>
        <c:gapWidth val="150"/>
        <c:axId val="110959616"/>
        <c:axId val="1109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391.54</c:v>
                </c:pt>
                <c:pt idx="4">
                  <c:v>384.34</c:v>
                </c:pt>
              </c:numCache>
            </c:numRef>
          </c:val>
          <c:smooth val="0"/>
        </c:ser>
        <c:dLbls>
          <c:showLegendKey val="0"/>
          <c:showVal val="0"/>
          <c:showCatName val="0"/>
          <c:showSerName val="0"/>
          <c:showPercent val="0"/>
          <c:showBubbleSize val="0"/>
        </c:dLbls>
        <c:marker val="1"/>
        <c:smooth val="0"/>
        <c:axId val="110959616"/>
        <c:axId val="110969984"/>
      </c:lineChart>
      <c:dateAx>
        <c:axId val="110959616"/>
        <c:scaling>
          <c:orientation val="minMax"/>
        </c:scaling>
        <c:delete val="1"/>
        <c:axPos val="b"/>
        <c:numFmt formatCode="ge" sourceLinked="1"/>
        <c:majorTickMark val="none"/>
        <c:minorTickMark val="none"/>
        <c:tickLblPos val="none"/>
        <c:crossAx val="110969984"/>
        <c:crosses val="autoZero"/>
        <c:auto val="1"/>
        <c:lblOffset val="100"/>
        <c:baseTimeUnit val="years"/>
      </c:dateAx>
      <c:valAx>
        <c:axId val="110969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9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414.53</c:v>
                </c:pt>
                <c:pt idx="1">
                  <c:v>426.2</c:v>
                </c:pt>
                <c:pt idx="2">
                  <c:v>437.27</c:v>
                </c:pt>
                <c:pt idx="3">
                  <c:v>443.24</c:v>
                </c:pt>
                <c:pt idx="4">
                  <c:v>455.76</c:v>
                </c:pt>
              </c:numCache>
            </c:numRef>
          </c:val>
        </c:ser>
        <c:dLbls>
          <c:showLegendKey val="0"/>
          <c:showVal val="0"/>
          <c:showCatName val="0"/>
          <c:showSerName val="0"/>
          <c:showPercent val="0"/>
          <c:showBubbleSize val="0"/>
        </c:dLbls>
        <c:gapWidth val="150"/>
        <c:axId val="110987904"/>
        <c:axId val="1109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386.97</c:v>
                </c:pt>
                <c:pt idx="4">
                  <c:v>380.58</c:v>
                </c:pt>
              </c:numCache>
            </c:numRef>
          </c:val>
          <c:smooth val="0"/>
        </c:ser>
        <c:dLbls>
          <c:showLegendKey val="0"/>
          <c:showVal val="0"/>
          <c:showCatName val="0"/>
          <c:showSerName val="0"/>
          <c:showPercent val="0"/>
          <c:showBubbleSize val="0"/>
        </c:dLbls>
        <c:marker val="1"/>
        <c:smooth val="0"/>
        <c:axId val="110987904"/>
        <c:axId val="110998272"/>
      </c:lineChart>
      <c:dateAx>
        <c:axId val="110987904"/>
        <c:scaling>
          <c:orientation val="minMax"/>
        </c:scaling>
        <c:delete val="1"/>
        <c:axPos val="b"/>
        <c:numFmt formatCode="ge" sourceLinked="1"/>
        <c:majorTickMark val="none"/>
        <c:minorTickMark val="none"/>
        <c:tickLblPos val="none"/>
        <c:crossAx val="110998272"/>
        <c:crosses val="autoZero"/>
        <c:auto val="1"/>
        <c:lblOffset val="100"/>
        <c:baseTimeUnit val="years"/>
      </c:dateAx>
      <c:valAx>
        <c:axId val="110998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9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86.27</c:v>
                </c:pt>
                <c:pt idx="1">
                  <c:v>86.36</c:v>
                </c:pt>
                <c:pt idx="2">
                  <c:v>90.12</c:v>
                </c:pt>
                <c:pt idx="3">
                  <c:v>92.13</c:v>
                </c:pt>
                <c:pt idx="4">
                  <c:v>91.76</c:v>
                </c:pt>
              </c:numCache>
            </c:numRef>
          </c:val>
        </c:ser>
        <c:dLbls>
          <c:showLegendKey val="0"/>
          <c:showVal val="0"/>
          <c:showCatName val="0"/>
          <c:showSerName val="0"/>
          <c:showPercent val="0"/>
          <c:showBubbleSize val="0"/>
        </c:dLbls>
        <c:gapWidth val="150"/>
        <c:axId val="111089920"/>
        <c:axId val="1111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101.72</c:v>
                </c:pt>
                <c:pt idx="4">
                  <c:v>102.38</c:v>
                </c:pt>
              </c:numCache>
            </c:numRef>
          </c:val>
          <c:smooth val="0"/>
        </c:ser>
        <c:dLbls>
          <c:showLegendKey val="0"/>
          <c:showVal val="0"/>
          <c:showCatName val="0"/>
          <c:showSerName val="0"/>
          <c:showPercent val="0"/>
          <c:showBubbleSize val="0"/>
        </c:dLbls>
        <c:marker val="1"/>
        <c:smooth val="0"/>
        <c:axId val="111089920"/>
        <c:axId val="111104384"/>
      </c:lineChart>
      <c:dateAx>
        <c:axId val="111089920"/>
        <c:scaling>
          <c:orientation val="minMax"/>
        </c:scaling>
        <c:delete val="1"/>
        <c:axPos val="b"/>
        <c:numFmt formatCode="ge" sourceLinked="1"/>
        <c:majorTickMark val="none"/>
        <c:minorTickMark val="none"/>
        <c:tickLblPos val="none"/>
        <c:crossAx val="111104384"/>
        <c:crosses val="autoZero"/>
        <c:auto val="1"/>
        <c:lblOffset val="100"/>
        <c:baseTimeUnit val="years"/>
      </c:dateAx>
      <c:valAx>
        <c:axId val="11110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181.71</c:v>
                </c:pt>
                <c:pt idx="1">
                  <c:v>181.46</c:v>
                </c:pt>
                <c:pt idx="2">
                  <c:v>173.96</c:v>
                </c:pt>
                <c:pt idx="3">
                  <c:v>169.93</c:v>
                </c:pt>
                <c:pt idx="4">
                  <c:v>170.58</c:v>
                </c:pt>
              </c:numCache>
            </c:numRef>
          </c:val>
        </c:ser>
        <c:dLbls>
          <c:showLegendKey val="0"/>
          <c:showVal val="0"/>
          <c:showCatName val="0"/>
          <c:showSerName val="0"/>
          <c:showPercent val="0"/>
          <c:showBubbleSize val="0"/>
        </c:dLbls>
        <c:gapWidth val="150"/>
        <c:axId val="111134208"/>
        <c:axId val="1111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168.2</c:v>
                </c:pt>
                <c:pt idx="4">
                  <c:v>168.67</c:v>
                </c:pt>
              </c:numCache>
            </c:numRef>
          </c:val>
          <c:smooth val="0"/>
        </c:ser>
        <c:dLbls>
          <c:showLegendKey val="0"/>
          <c:showVal val="0"/>
          <c:showCatName val="0"/>
          <c:showSerName val="0"/>
          <c:showPercent val="0"/>
          <c:showBubbleSize val="0"/>
        </c:dLbls>
        <c:marker val="1"/>
        <c:smooth val="0"/>
        <c:axId val="111134208"/>
        <c:axId val="111136128"/>
      </c:lineChart>
      <c:dateAx>
        <c:axId val="111134208"/>
        <c:scaling>
          <c:orientation val="minMax"/>
        </c:scaling>
        <c:delete val="1"/>
        <c:axPos val="b"/>
        <c:numFmt formatCode="ge" sourceLinked="1"/>
        <c:majorTickMark val="none"/>
        <c:minorTickMark val="none"/>
        <c:tickLblPos val="none"/>
        <c:crossAx val="111136128"/>
        <c:crosses val="autoZero"/>
        <c:auto val="1"/>
        <c:lblOffset val="100"/>
        <c:baseTimeUnit val="years"/>
      </c:dateAx>
      <c:valAx>
        <c:axId val="1111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AQ13" sqref="AQ1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山梨県　山梨市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35871</v>
      </c>
      <c r="AM8" s="61"/>
      <c r="AN8" s="61"/>
      <c r="AO8" s="61"/>
      <c r="AP8" s="61"/>
      <c r="AQ8" s="61"/>
      <c r="AR8" s="61"/>
      <c r="AS8" s="61"/>
      <c r="AT8" s="51">
        <f>データ!$S$6</f>
        <v>289.8</v>
      </c>
      <c r="AU8" s="52"/>
      <c r="AV8" s="52"/>
      <c r="AW8" s="52"/>
      <c r="AX8" s="52"/>
      <c r="AY8" s="52"/>
      <c r="AZ8" s="52"/>
      <c r="BA8" s="52"/>
      <c r="BB8" s="53">
        <f>データ!$T$6</f>
        <v>123.78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62.46</v>
      </c>
      <c r="J10" s="52"/>
      <c r="K10" s="52"/>
      <c r="L10" s="52"/>
      <c r="M10" s="52"/>
      <c r="N10" s="52"/>
      <c r="O10" s="64"/>
      <c r="P10" s="53">
        <f>データ!$P$6</f>
        <v>83.24</v>
      </c>
      <c r="Q10" s="53"/>
      <c r="R10" s="53"/>
      <c r="S10" s="53"/>
      <c r="T10" s="53"/>
      <c r="U10" s="53"/>
      <c r="V10" s="53"/>
      <c r="W10" s="61">
        <f>データ!$Q$6</f>
        <v>2840</v>
      </c>
      <c r="X10" s="61"/>
      <c r="Y10" s="61"/>
      <c r="Z10" s="61"/>
      <c r="AA10" s="61"/>
      <c r="AB10" s="61"/>
      <c r="AC10" s="61"/>
      <c r="AD10" s="2"/>
      <c r="AE10" s="2"/>
      <c r="AF10" s="2"/>
      <c r="AG10" s="2"/>
      <c r="AH10" s="5"/>
      <c r="AI10" s="5"/>
      <c r="AJ10" s="5"/>
      <c r="AK10" s="5"/>
      <c r="AL10" s="61">
        <f>データ!$U$6</f>
        <v>29776</v>
      </c>
      <c r="AM10" s="61"/>
      <c r="AN10" s="61"/>
      <c r="AO10" s="61"/>
      <c r="AP10" s="61"/>
      <c r="AQ10" s="61"/>
      <c r="AR10" s="61"/>
      <c r="AS10" s="61"/>
      <c r="AT10" s="51">
        <f>データ!$V$6</f>
        <v>34.46</v>
      </c>
      <c r="AU10" s="52"/>
      <c r="AV10" s="52"/>
      <c r="AW10" s="52"/>
      <c r="AX10" s="52"/>
      <c r="AY10" s="52"/>
      <c r="AZ10" s="52"/>
      <c r="BA10" s="52"/>
      <c r="BB10" s="53">
        <f>データ!$W$6</f>
        <v>864.07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192058</v>
      </c>
      <c r="D6" s="34">
        <f t="shared" si="3"/>
        <v>46</v>
      </c>
      <c r="E6" s="34">
        <f t="shared" si="3"/>
        <v>1</v>
      </c>
      <c r="F6" s="34">
        <f t="shared" si="3"/>
        <v>0</v>
      </c>
      <c r="G6" s="34">
        <f t="shared" si="3"/>
        <v>1</v>
      </c>
      <c r="H6" s="34" t="str">
        <f t="shared" si="3"/>
        <v>山梨県　山梨市</v>
      </c>
      <c r="I6" s="34" t="str">
        <f t="shared" si="3"/>
        <v>法適用</v>
      </c>
      <c r="J6" s="34" t="str">
        <f t="shared" si="3"/>
        <v>水道事業</v>
      </c>
      <c r="K6" s="34" t="str">
        <f t="shared" si="3"/>
        <v>末端給水事業</v>
      </c>
      <c r="L6" s="34" t="str">
        <f t="shared" si="3"/>
        <v>A6</v>
      </c>
      <c r="M6" s="34">
        <f t="shared" si="3"/>
        <v>0</v>
      </c>
      <c r="N6" s="35" t="str">
        <f t="shared" si="3"/>
        <v>-</v>
      </c>
      <c r="O6" s="35">
        <f t="shared" si="3"/>
        <v>62.46</v>
      </c>
      <c r="P6" s="35">
        <f t="shared" si="3"/>
        <v>83.24</v>
      </c>
      <c r="Q6" s="35">
        <f t="shared" si="3"/>
        <v>2840</v>
      </c>
      <c r="R6" s="35">
        <f t="shared" si="3"/>
        <v>35871</v>
      </c>
      <c r="S6" s="35">
        <f t="shared" si="3"/>
        <v>289.8</v>
      </c>
      <c r="T6" s="35">
        <f t="shared" si="3"/>
        <v>123.78</v>
      </c>
      <c r="U6" s="35">
        <f t="shared" si="3"/>
        <v>29776</v>
      </c>
      <c r="V6" s="35">
        <f t="shared" si="3"/>
        <v>34.46</v>
      </c>
      <c r="W6" s="35">
        <f t="shared" si="3"/>
        <v>864.07</v>
      </c>
      <c r="X6" s="36">
        <f>IF(X7="",NA(),X7)</f>
        <v>98</v>
      </c>
      <c r="Y6" s="36">
        <f t="shared" ref="Y6:AG6" si="4">IF(Y7="",NA(),Y7)</f>
        <v>98</v>
      </c>
      <c r="Z6" s="36">
        <f t="shared" si="4"/>
        <v>98.94</v>
      </c>
      <c r="AA6" s="36">
        <f t="shared" si="4"/>
        <v>101.01</v>
      </c>
      <c r="AB6" s="36">
        <f t="shared" si="4"/>
        <v>100.92</v>
      </c>
      <c r="AC6" s="36">
        <f t="shared" si="4"/>
        <v>106.41</v>
      </c>
      <c r="AD6" s="36">
        <f t="shared" si="4"/>
        <v>106.89</v>
      </c>
      <c r="AE6" s="36">
        <f t="shared" si="4"/>
        <v>109.04</v>
      </c>
      <c r="AF6" s="36">
        <f t="shared" si="4"/>
        <v>111.21</v>
      </c>
      <c r="AG6" s="36">
        <f t="shared" si="4"/>
        <v>111.71</v>
      </c>
      <c r="AH6" s="35" t="str">
        <f>IF(AH7="","",IF(AH7="-","【-】","【"&amp;SUBSTITUTE(TEXT(AH7,"#,##0.00"),"-","△")&amp;"】"))</f>
        <v>【114.35】</v>
      </c>
      <c r="AI6" s="36">
        <f>IF(AI7="",NA(),AI7)</f>
        <v>2.89</v>
      </c>
      <c r="AJ6" s="36">
        <f t="shared" ref="AJ6:AR6" si="5">IF(AJ7="",NA(),AJ7)</f>
        <v>5.44</v>
      </c>
      <c r="AK6" s="35">
        <f t="shared" si="5"/>
        <v>0</v>
      </c>
      <c r="AL6" s="35">
        <f t="shared" si="5"/>
        <v>0</v>
      </c>
      <c r="AM6" s="35">
        <f t="shared" si="5"/>
        <v>0</v>
      </c>
      <c r="AN6" s="36">
        <f t="shared" si="5"/>
        <v>6.33</v>
      </c>
      <c r="AO6" s="36">
        <f t="shared" si="5"/>
        <v>7.76</v>
      </c>
      <c r="AP6" s="36">
        <f t="shared" si="5"/>
        <v>3.77</v>
      </c>
      <c r="AQ6" s="36">
        <f t="shared" si="5"/>
        <v>1.93</v>
      </c>
      <c r="AR6" s="36">
        <f t="shared" si="5"/>
        <v>1.72</v>
      </c>
      <c r="AS6" s="35" t="str">
        <f>IF(AS7="","",IF(AS7="-","【-】","【"&amp;SUBSTITUTE(TEXT(AS7,"#,##0.00"),"-","△")&amp;"】"))</f>
        <v>【0.79】</v>
      </c>
      <c r="AT6" s="36">
        <f>IF(AT7="",NA(),AT7)</f>
        <v>15495.34</v>
      </c>
      <c r="AU6" s="36">
        <f t="shared" ref="AU6:BC6" si="6">IF(AU7="",NA(),AU7)</f>
        <v>31480.06</v>
      </c>
      <c r="AV6" s="36">
        <f t="shared" si="6"/>
        <v>401.45</v>
      </c>
      <c r="AW6" s="36">
        <f t="shared" si="6"/>
        <v>567.25</v>
      </c>
      <c r="AX6" s="36">
        <f t="shared" si="6"/>
        <v>603.45000000000005</v>
      </c>
      <c r="AY6" s="36">
        <f t="shared" si="6"/>
        <v>852.01</v>
      </c>
      <c r="AZ6" s="36">
        <f t="shared" si="6"/>
        <v>909.68</v>
      </c>
      <c r="BA6" s="36">
        <f t="shared" si="6"/>
        <v>382.09</v>
      </c>
      <c r="BB6" s="36">
        <f t="shared" si="6"/>
        <v>391.54</v>
      </c>
      <c r="BC6" s="36">
        <f t="shared" si="6"/>
        <v>384.34</v>
      </c>
      <c r="BD6" s="35" t="str">
        <f>IF(BD7="","",IF(BD7="-","【-】","【"&amp;SUBSTITUTE(TEXT(BD7,"#,##0.00"),"-","△")&amp;"】"))</f>
        <v>【262.87】</v>
      </c>
      <c r="BE6" s="36">
        <f>IF(BE7="",NA(),BE7)</f>
        <v>414.53</v>
      </c>
      <c r="BF6" s="36">
        <f t="shared" ref="BF6:BN6" si="7">IF(BF7="",NA(),BF7)</f>
        <v>426.2</v>
      </c>
      <c r="BG6" s="36">
        <f t="shared" si="7"/>
        <v>437.27</v>
      </c>
      <c r="BH6" s="36">
        <f t="shared" si="7"/>
        <v>443.24</v>
      </c>
      <c r="BI6" s="36">
        <f t="shared" si="7"/>
        <v>455.76</v>
      </c>
      <c r="BJ6" s="36">
        <f t="shared" si="7"/>
        <v>391.4</v>
      </c>
      <c r="BK6" s="36">
        <f t="shared" si="7"/>
        <v>382.65</v>
      </c>
      <c r="BL6" s="36">
        <f t="shared" si="7"/>
        <v>385.06</v>
      </c>
      <c r="BM6" s="36">
        <f t="shared" si="7"/>
        <v>386.97</v>
      </c>
      <c r="BN6" s="36">
        <f t="shared" si="7"/>
        <v>380.58</v>
      </c>
      <c r="BO6" s="35" t="str">
        <f>IF(BO7="","",IF(BO7="-","【-】","【"&amp;SUBSTITUTE(TEXT(BO7,"#,##0.00"),"-","△")&amp;"】"))</f>
        <v>【270.87】</v>
      </c>
      <c r="BP6" s="36">
        <f>IF(BP7="",NA(),BP7)</f>
        <v>86.27</v>
      </c>
      <c r="BQ6" s="36">
        <f t="shared" ref="BQ6:BY6" si="8">IF(BQ7="",NA(),BQ7)</f>
        <v>86.36</v>
      </c>
      <c r="BR6" s="36">
        <f t="shared" si="8"/>
        <v>90.12</v>
      </c>
      <c r="BS6" s="36">
        <f t="shared" si="8"/>
        <v>92.13</v>
      </c>
      <c r="BT6" s="36">
        <f t="shared" si="8"/>
        <v>91.76</v>
      </c>
      <c r="BU6" s="36">
        <f t="shared" si="8"/>
        <v>95.91</v>
      </c>
      <c r="BV6" s="36">
        <f t="shared" si="8"/>
        <v>96.1</v>
      </c>
      <c r="BW6" s="36">
        <f t="shared" si="8"/>
        <v>99.07</v>
      </c>
      <c r="BX6" s="36">
        <f t="shared" si="8"/>
        <v>101.72</v>
      </c>
      <c r="BY6" s="36">
        <f t="shared" si="8"/>
        <v>102.38</v>
      </c>
      <c r="BZ6" s="35" t="str">
        <f>IF(BZ7="","",IF(BZ7="-","【-】","【"&amp;SUBSTITUTE(TEXT(BZ7,"#,##0.00"),"-","△")&amp;"】"))</f>
        <v>【105.59】</v>
      </c>
      <c r="CA6" s="36">
        <f>IF(CA7="",NA(),CA7)</f>
        <v>181.71</v>
      </c>
      <c r="CB6" s="36">
        <f t="shared" ref="CB6:CJ6" si="9">IF(CB7="",NA(),CB7)</f>
        <v>181.46</v>
      </c>
      <c r="CC6" s="36">
        <f t="shared" si="9"/>
        <v>173.96</v>
      </c>
      <c r="CD6" s="36">
        <f t="shared" si="9"/>
        <v>169.93</v>
      </c>
      <c r="CE6" s="36">
        <f t="shared" si="9"/>
        <v>170.58</v>
      </c>
      <c r="CF6" s="36">
        <f t="shared" si="9"/>
        <v>179.29</v>
      </c>
      <c r="CG6" s="36">
        <f t="shared" si="9"/>
        <v>178.39</v>
      </c>
      <c r="CH6" s="36">
        <f t="shared" si="9"/>
        <v>173.03</v>
      </c>
      <c r="CI6" s="36">
        <f t="shared" si="9"/>
        <v>168.2</v>
      </c>
      <c r="CJ6" s="36">
        <f t="shared" si="9"/>
        <v>168.67</v>
      </c>
      <c r="CK6" s="35" t="str">
        <f>IF(CK7="","",IF(CK7="-","【-】","【"&amp;SUBSTITUTE(TEXT(CK7,"#,##0.00"),"-","△")&amp;"】"))</f>
        <v>【163.27】</v>
      </c>
      <c r="CL6" s="36">
        <f>IF(CL7="",NA(),CL7)</f>
        <v>59.12</v>
      </c>
      <c r="CM6" s="36">
        <f t="shared" ref="CM6:CU6" si="10">IF(CM7="",NA(),CM7)</f>
        <v>57.89</v>
      </c>
      <c r="CN6" s="36">
        <f t="shared" si="10"/>
        <v>56.62</v>
      </c>
      <c r="CO6" s="36">
        <f t="shared" si="10"/>
        <v>57.08</v>
      </c>
      <c r="CP6" s="36">
        <f t="shared" si="10"/>
        <v>56.6</v>
      </c>
      <c r="CQ6" s="36">
        <f t="shared" si="10"/>
        <v>59.09</v>
      </c>
      <c r="CR6" s="36">
        <f t="shared" si="10"/>
        <v>59.23</v>
      </c>
      <c r="CS6" s="36">
        <f t="shared" si="10"/>
        <v>58.58</v>
      </c>
      <c r="CT6" s="36">
        <f t="shared" si="10"/>
        <v>54.77</v>
      </c>
      <c r="CU6" s="36">
        <f t="shared" si="10"/>
        <v>54.92</v>
      </c>
      <c r="CV6" s="35" t="str">
        <f>IF(CV7="","",IF(CV7="-","【-】","【"&amp;SUBSTITUTE(TEXT(CV7,"#,##0.00"),"-","△")&amp;"】"))</f>
        <v>【59.94】</v>
      </c>
      <c r="CW6" s="36">
        <f>IF(CW7="",NA(),CW7)</f>
        <v>73.510000000000005</v>
      </c>
      <c r="CX6" s="36">
        <f t="shared" ref="CX6:DF6" si="11">IF(CX7="",NA(),CX7)</f>
        <v>73.489999999999995</v>
      </c>
      <c r="CY6" s="36">
        <f t="shared" si="11"/>
        <v>73.349999999999994</v>
      </c>
      <c r="CZ6" s="36">
        <f t="shared" si="11"/>
        <v>71.36</v>
      </c>
      <c r="DA6" s="36">
        <f t="shared" si="11"/>
        <v>71.489999999999995</v>
      </c>
      <c r="DB6" s="36">
        <f t="shared" si="11"/>
        <v>85.4</v>
      </c>
      <c r="DC6" s="36">
        <f t="shared" si="11"/>
        <v>85.53</v>
      </c>
      <c r="DD6" s="36">
        <f t="shared" si="11"/>
        <v>85.23</v>
      </c>
      <c r="DE6" s="36">
        <f t="shared" si="11"/>
        <v>82.89</v>
      </c>
      <c r="DF6" s="36">
        <f t="shared" si="11"/>
        <v>82.66</v>
      </c>
      <c r="DG6" s="35" t="str">
        <f>IF(DG7="","",IF(DG7="-","【-】","【"&amp;SUBSTITUTE(TEXT(DG7,"#,##0.00"),"-","△")&amp;"】"))</f>
        <v>【90.22】</v>
      </c>
      <c r="DH6" s="36">
        <f>IF(DH7="",NA(),DH7)</f>
        <v>32.67</v>
      </c>
      <c r="DI6" s="36">
        <f t="shared" ref="DI6:DQ6" si="12">IF(DI7="",NA(),DI7)</f>
        <v>34.26</v>
      </c>
      <c r="DJ6" s="36">
        <f t="shared" si="12"/>
        <v>35.93</v>
      </c>
      <c r="DK6" s="36">
        <f t="shared" si="12"/>
        <v>37.39</v>
      </c>
      <c r="DL6" s="36">
        <f t="shared" si="12"/>
        <v>38.61</v>
      </c>
      <c r="DM6" s="36">
        <f t="shared" si="12"/>
        <v>36.36</v>
      </c>
      <c r="DN6" s="36">
        <f t="shared" si="12"/>
        <v>37.340000000000003</v>
      </c>
      <c r="DO6" s="36">
        <f t="shared" si="12"/>
        <v>44.31</v>
      </c>
      <c r="DP6" s="36">
        <f t="shared" si="12"/>
        <v>47.46</v>
      </c>
      <c r="DQ6" s="36">
        <f t="shared" si="12"/>
        <v>48.49</v>
      </c>
      <c r="DR6" s="35" t="str">
        <f>IF(DR7="","",IF(DR7="-","【-】","【"&amp;SUBSTITUTE(TEXT(DR7,"#,##0.00"),"-","△")&amp;"】"))</f>
        <v>【47.91】</v>
      </c>
      <c r="DS6" s="36">
        <f>IF(DS7="",NA(),DS7)</f>
        <v>37.22</v>
      </c>
      <c r="DT6" s="36">
        <f t="shared" ref="DT6:EB6" si="13">IF(DT7="",NA(),DT7)</f>
        <v>37.15</v>
      </c>
      <c r="DU6" s="36">
        <f t="shared" si="13"/>
        <v>36.159999999999997</v>
      </c>
      <c r="DV6" s="36">
        <f t="shared" si="13"/>
        <v>23.68</v>
      </c>
      <c r="DW6" s="36">
        <f t="shared" si="13"/>
        <v>26.24</v>
      </c>
      <c r="DX6" s="36">
        <f t="shared" si="13"/>
        <v>7.8</v>
      </c>
      <c r="DY6" s="36">
        <f t="shared" si="13"/>
        <v>8.39</v>
      </c>
      <c r="DZ6" s="36">
        <f t="shared" si="13"/>
        <v>10.09</v>
      </c>
      <c r="EA6" s="36">
        <f t="shared" si="13"/>
        <v>9.7100000000000009</v>
      </c>
      <c r="EB6" s="36">
        <f t="shared" si="13"/>
        <v>12.79</v>
      </c>
      <c r="EC6" s="35" t="str">
        <f>IF(EC7="","",IF(EC7="-","【-】","【"&amp;SUBSTITUTE(TEXT(EC7,"#,##0.00"),"-","△")&amp;"】"))</f>
        <v>【15.00】</v>
      </c>
      <c r="ED6" s="36">
        <f>IF(ED7="",NA(),ED7)</f>
        <v>1.34</v>
      </c>
      <c r="EE6" s="36">
        <f t="shared" ref="EE6:EM6" si="14">IF(EE7="",NA(),EE7)</f>
        <v>1.29</v>
      </c>
      <c r="EF6" s="36">
        <f t="shared" si="14"/>
        <v>1.02</v>
      </c>
      <c r="EG6" s="36">
        <f t="shared" si="14"/>
        <v>76.319999999999993</v>
      </c>
      <c r="EH6" s="36">
        <f t="shared" si="14"/>
        <v>0.69</v>
      </c>
      <c r="EI6" s="36">
        <f t="shared" si="14"/>
        <v>0.81</v>
      </c>
      <c r="EJ6" s="36">
        <f t="shared" si="14"/>
        <v>0.59</v>
      </c>
      <c r="EK6" s="36">
        <f t="shared" si="14"/>
        <v>0.6</v>
      </c>
      <c r="EL6" s="36">
        <f t="shared" si="14"/>
        <v>0.99</v>
      </c>
      <c r="EM6" s="36">
        <f t="shared" si="14"/>
        <v>0.71</v>
      </c>
      <c r="EN6" s="35" t="str">
        <f>IF(EN7="","",IF(EN7="-","【-】","【"&amp;SUBSTITUTE(TEXT(EN7,"#,##0.00"),"-","△")&amp;"】"))</f>
        <v>【0.76】</v>
      </c>
    </row>
    <row r="7" spans="1:144" s="37" customFormat="1" x14ac:dyDescent="0.15">
      <c r="A7" s="29"/>
      <c r="B7" s="38">
        <v>2016</v>
      </c>
      <c r="C7" s="38">
        <v>192058</v>
      </c>
      <c r="D7" s="38">
        <v>46</v>
      </c>
      <c r="E7" s="38">
        <v>1</v>
      </c>
      <c r="F7" s="38">
        <v>0</v>
      </c>
      <c r="G7" s="38">
        <v>1</v>
      </c>
      <c r="H7" s="38" t="s">
        <v>105</v>
      </c>
      <c r="I7" s="38" t="s">
        <v>106</v>
      </c>
      <c r="J7" s="38" t="s">
        <v>107</v>
      </c>
      <c r="K7" s="38" t="s">
        <v>108</v>
      </c>
      <c r="L7" s="38" t="s">
        <v>109</v>
      </c>
      <c r="M7" s="38"/>
      <c r="N7" s="39" t="s">
        <v>110</v>
      </c>
      <c r="O7" s="39">
        <v>62.46</v>
      </c>
      <c r="P7" s="39">
        <v>83.24</v>
      </c>
      <c r="Q7" s="39">
        <v>2840</v>
      </c>
      <c r="R7" s="39">
        <v>35871</v>
      </c>
      <c r="S7" s="39">
        <v>289.8</v>
      </c>
      <c r="T7" s="39">
        <v>123.78</v>
      </c>
      <c r="U7" s="39">
        <v>29776</v>
      </c>
      <c r="V7" s="39">
        <v>34.46</v>
      </c>
      <c r="W7" s="39">
        <v>864.07</v>
      </c>
      <c r="X7" s="39">
        <v>98</v>
      </c>
      <c r="Y7" s="39">
        <v>98</v>
      </c>
      <c r="Z7" s="39">
        <v>98.94</v>
      </c>
      <c r="AA7" s="39">
        <v>101.01</v>
      </c>
      <c r="AB7" s="39">
        <v>100.92</v>
      </c>
      <c r="AC7" s="39">
        <v>106.41</v>
      </c>
      <c r="AD7" s="39">
        <v>106.89</v>
      </c>
      <c r="AE7" s="39">
        <v>109.04</v>
      </c>
      <c r="AF7" s="39">
        <v>111.21</v>
      </c>
      <c r="AG7" s="39">
        <v>111.71</v>
      </c>
      <c r="AH7" s="39">
        <v>114.35</v>
      </c>
      <c r="AI7" s="39">
        <v>2.89</v>
      </c>
      <c r="AJ7" s="39">
        <v>5.44</v>
      </c>
      <c r="AK7" s="39">
        <v>0</v>
      </c>
      <c r="AL7" s="39">
        <v>0</v>
      </c>
      <c r="AM7" s="39">
        <v>0</v>
      </c>
      <c r="AN7" s="39">
        <v>6.33</v>
      </c>
      <c r="AO7" s="39">
        <v>7.76</v>
      </c>
      <c r="AP7" s="39">
        <v>3.77</v>
      </c>
      <c r="AQ7" s="39">
        <v>1.93</v>
      </c>
      <c r="AR7" s="39">
        <v>1.72</v>
      </c>
      <c r="AS7" s="39">
        <v>0.79</v>
      </c>
      <c r="AT7" s="39">
        <v>15495.34</v>
      </c>
      <c r="AU7" s="39">
        <v>31480.06</v>
      </c>
      <c r="AV7" s="39">
        <v>401.45</v>
      </c>
      <c r="AW7" s="39">
        <v>567.25</v>
      </c>
      <c r="AX7" s="39">
        <v>603.45000000000005</v>
      </c>
      <c r="AY7" s="39">
        <v>852.01</v>
      </c>
      <c r="AZ7" s="39">
        <v>909.68</v>
      </c>
      <c r="BA7" s="39">
        <v>382.09</v>
      </c>
      <c r="BB7" s="39">
        <v>391.54</v>
      </c>
      <c r="BC7" s="39">
        <v>384.34</v>
      </c>
      <c r="BD7" s="39">
        <v>262.87</v>
      </c>
      <c r="BE7" s="39">
        <v>414.53</v>
      </c>
      <c r="BF7" s="39">
        <v>426.2</v>
      </c>
      <c r="BG7" s="39">
        <v>437.27</v>
      </c>
      <c r="BH7" s="39">
        <v>443.24</v>
      </c>
      <c r="BI7" s="39">
        <v>455.76</v>
      </c>
      <c r="BJ7" s="39">
        <v>391.4</v>
      </c>
      <c r="BK7" s="39">
        <v>382.65</v>
      </c>
      <c r="BL7" s="39">
        <v>385.06</v>
      </c>
      <c r="BM7" s="39">
        <v>386.97</v>
      </c>
      <c r="BN7" s="39">
        <v>380.58</v>
      </c>
      <c r="BO7" s="39">
        <v>270.87</v>
      </c>
      <c r="BP7" s="39">
        <v>86.27</v>
      </c>
      <c r="BQ7" s="39">
        <v>86.36</v>
      </c>
      <c r="BR7" s="39">
        <v>90.12</v>
      </c>
      <c r="BS7" s="39">
        <v>92.13</v>
      </c>
      <c r="BT7" s="39">
        <v>91.76</v>
      </c>
      <c r="BU7" s="39">
        <v>95.91</v>
      </c>
      <c r="BV7" s="39">
        <v>96.1</v>
      </c>
      <c r="BW7" s="39">
        <v>99.07</v>
      </c>
      <c r="BX7" s="39">
        <v>101.72</v>
      </c>
      <c r="BY7" s="39">
        <v>102.38</v>
      </c>
      <c r="BZ7" s="39">
        <v>105.59</v>
      </c>
      <c r="CA7" s="39">
        <v>181.71</v>
      </c>
      <c r="CB7" s="39">
        <v>181.46</v>
      </c>
      <c r="CC7" s="39">
        <v>173.96</v>
      </c>
      <c r="CD7" s="39">
        <v>169.93</v>
      </c>
      <c r="CE7" s="39">
        <v>170.58</v>
      </c>
      <c r="CF7" s="39">
        <v>179.29</v>
      </c>
      <c r="CG7" s="39">
        <v>178.39</v>
      </c>
      <c r="CH7" s="39">
        <v>173.03</v>
      </c>
      <c r="CI7" s="39">
        <v>168.2</v>
      </c>
      <c r="CJ7" s="39">
        <v>168.67</v>
      </c>
      <c r="CK7" s="39">
        <v>163.27000000000001</v>
      </c>
      <c r="CL7" s="39">
        <v>59.12</v>
      </c>
      <c r="CM7" s="39">
        <v>57.89</v>
      </c>
      <c r="CN7" s="39">
        <v>56.62</v>
      </c>
      <c r="CO7" s="39">
        <v>57.08</v>
      </c>
      <c r="CP7" s="39">
        <v>56.6</v>
      </c>
      <c r="CQ7" s="39">
        <v>59.09</v>
      </c>
      <c r="CR7" s="39">
        <v>59.23</v>
      </c>
      <c r="CS7" s="39">
        <v>58.58</v>
      </c>
      <c r="CT7" s="39">
        <v>54.77</v>
      </c>
      <c r="CU7" s="39">
        <v>54.92</v>
      </c>
      <c r="CV7" s="39">
        <v>59.94</v>
      </c>
      <c r="CW7" s="39">
        <v>73.510000000000005</v>
      </c>
      <c r="CX7" s="39">
        <v>73.489999999999995</v>
      </c>
      <c r="CY7" s="39">
        <v>73.349999999999994</v>
      </c>
      <c r="CZ7" s="39">
        <v>71.36</v>
      </c>
      <c r="DA7" s="39">
        <v>71.489999999999995</v>
      </c>
      <c r="DB7" s="39">
        <v>85.4</v>
      </c>
      <c r="DC7" s="39">
        <v>85.53</v>
      </c>
      <c r="DD7" s="39">
        <v>85.23</v>
      </c>
      <c r="DE7" s="39">
        <v>82.89</v>
      </c>
      <c r="DF7" s="39">
        <v>82.66</v>
      </c>
      <c r="DG7" s="39">
        <v>90.22</v>
      </c>
      <c r="DH7" s="39">
        <v>32.67</v>
      </c>
      <c r="DI7" s="39">
        <v>34.26</v>
      </c>
      <c r="DJ7" s="39">
        <v>35.93</v>
      </c>
      <c r="DK7" s="39">
        <v>37.39</v>
      </c>
      <c r="DL7" s="39">
        <v>38.61</v>
      </c>
      <c r="DM7" s="39">
        <v>36.36</v>
      </c>
      <c r="DN7" s="39">
        <v>37.340000000000003</v>
      </c>
      <c r="DO7" s="39">
        <v>44.31</v>
      </c>
      <c r="DP7" s="39">
        <v>47.46</v>
      </c>
      <c r="DQ7" s="39">
        <v>48.49</v>
      </c>
      <c r="DR7" s="39">
        <v>47.91</v>
      </c>
      <c r="DS7" s="39">
        <v>37.22</v>
      </c>
      <c r="DT7" s="39">
        <v>37.15</v>
      </c>
      <c r="DU7" s="39">
        <v>36.159999999999997</v>
      </c>
      <c r="DV7" s="39">
        <v>23.68</v>
      </c>
      <c r="DW7" s="39">
        <v>26.24</v>
      </c>
      <c r="DX7" s="39">
        <v>7.8</v>
      </c>
      <c r="DY7" s="39">
        <v>8.39</v>
      </c>
      <c r="DZ7" s="39">
        <v>10.09</v>
      </c>
      <c r="EA7" s="39">
        <v>9.7100000000000009</v>
      </c>
      <c r="EB7" s="39">
        <v>12.79</v>
      </c>
      <c r="EC7" s="39">
        <v>15</v>
      </c>
      <c r="ED7" s="39">
        <v>1.34</v>
      </c>
      <c r="EE7" s="39">
        <v>1.29</v>
      </c>
      <c r="EF7" s="39">
        <v>1.02</v>
      </c>
      <c r="EG7" s="39">
        <v>76.319999999999993</v>
      </c>
      <c r="EH7" s="39">
        <v>0.69</v>
      </c>
      <c r="EI7" s="39">
        <v>0.81</v>
      </c>
      <c r="EJ7" s="39">
        <v>0.59</v>
      </c>
      <c r="EK7" s="39">
        <v>0.6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2017-12-25T01:27:51Z</dcterms:created>
  <dcterms:modified xsi:type="dcterms:W3CDTF">2018-02-27T04:51:26Z</dcterms:modified>
</cp:coreProperties>
</file>