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<sst xmlns="http://schemas.openxmlformats.org/spreadsheetml/2006/main" count="247" uniqueCount="111">
  <si>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</si>
  <si>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</si>
  <si>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</si>
  <si>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</si>
  <si>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</si>
  <si>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</si>
  <si>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</si>
  <si>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</si>
  <si>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</si>
  <si>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</si>
  <si>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</si>
  <si>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</si>
  <si>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</si>
  <si>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</si>
  <si>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</si>
  <si>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</si>
  <si>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</si>
  <si>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</si>
  <si>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</si>
  <si>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</si>
  <si>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</si>
  <si>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</si>
  <si>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</si>
  <si>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</si>
  <si>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</si>
  <si>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</si>
  <si>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</si>
  <si>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</si>
  <si>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</si>
  <si>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</si>
  <si>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</si>
  <si>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</si>
  <si>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</si>
  <si>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</si>
  <si>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</si>
  <si>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</si>
  <si>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</si>
  <si>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</si>
  <si>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</si>
  <si>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</si>
  <si>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</si>
  <si>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</si>
  <si>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</si>
  <si>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</si>
  <si>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</si>
  <si>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</si>
  <si>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</si>
  <si>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</si>
  <si>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</si>
  <si>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</si>
  <si>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</si>
  <si>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</si>
  <si>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</si>
  <si>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</si>
  <si>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</si>
  <si>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</si>
  <si>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</si>
  <si>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</si>
  <si>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</si>
  <si>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</si>
  <si>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</si>
  <si>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</si>
  <si>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</si>
  <si>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</si>
  <si>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</si>
  <si>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</si>
  <si>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</si>
  <si>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</si>
  <si>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</si>
  <si>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</si>
  <si>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</si>
  <si>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</si>
  <si>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</si>
  <si>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</si>
  <si>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</si>
  <si>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</si>
  <si>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</si>
  <si>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</si>
  <si>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</si>
  <si>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</si>
  <si>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</si>
  <si>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</si>
  <si>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</si>
  <si>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</si>
  <si>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</si>
  <si>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</si>
  <si>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</si>
  <si>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</si>
  <si>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</si>
  <si>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</si>
  <si>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</si>
  <si>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</si>
  <si>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</si>
  <si>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</si>
  <si>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</si>
  <si>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</si>
  <si>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道志村</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</si>
  <si>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</si>
  <si>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</si>
  <si>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</si>
  <si>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</si>
  <si>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</si>
  <si>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</si>
  <si>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</si>
  <si>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</si>
  <si>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</si>
  <si>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</si>
  <si>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</si>
  <si>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平成24年度の事業開始から100％前後の高い数字になっているが、一般会計繰入金に依存している状況となっている。経費回収率は類似団体と比較して低い水準になっているため、使用料の適正金額の設定を実施する必要がある。施設規模に合わせて整備や使用料金の見直し、歳出内容の精査を実施し経営健全を推進する。</t>
    <rPh sb="0" eb="5">
      <t>シュウエキテキシュウシ</t>
    </rPh>
    <rPh sb="5" eb="7">
      <t>ヒリツ</t>
    </rPh>
    <rPh sb="8" eb="10">
      <t>ヘイセイ</t>
    </rPh>
    <rPh sb="12" eb="14">
      <t>ネンド</t>
    </rPh>
    <rPh sb="15" eb="19">
      <t>ジギョウカイシ</t>
    </rPh>
    <rPh sb="25" eb="27">
      <t>ゼンゴ</t>
    </rPh>
    <rPh sb="28" eb="29">
      <t>タカ</t>
    </rPh>
    <rPh sb="30" eb="32">
      <t>スウジ</t>
    </rPh>
    <rPh sb="40" eb="42">
      <t>イッパン</t>
    </rPh>
    <rPh sb="42" eb="44">
      <t>カイケイ</t>
    </rPh>
    <rPh sb="44" eb="47">
      <t>クリイレキン</t>
    </rPh>
    <rPh sb="48" eb="50">
      <t>イゾン</t>
    </rPh>
    <rPh sb="54" eb="56">
      <t>ジョウキョウ</t>
    </rPh>
    <rPh sb="63" eb="68">
      <t>ケイヒカイシュウリツ</t>
    </rPh>
    <rPh sb="69" eb="73">
      <t>ルイジダンタイ</t>
    </rPh>
    <rPh sb="74" eb="76">
      <t>ヒカク</t>
    </rPh>
    <rPh sb="78" eb="79">
      <t>ヒク</t>
    </rPh>
    <rPh sb="80" eb="82">
      <t>スイジュン</t>
    </rPh>
    <rPh sb="91" eb="94">
      <t>シヨウリョウ</t>
    </rPh>
    <rPh sb="95" eb="97">
      <t>テキセイ</t>
    </rPh>
    <rPh sb="97" eb="99">
      <t>キンガク</t>
    </rPh>
    <rPh sb="100" eb="102">
      <t>セッテイ</t>
    </rPh>
    <rPh sb="103" eb="105">
      <t>ジッシ</t>
    </rPh>
    <rPh sb="107" eb="109">
      <t>ヒツヨウ</t>
    </rPh>
    <rPh sb="113" eb="115">
      <t>シセツ</t>
    </rPh>
    <rPh sb="115" eb="117">
      <t>キボ</t>
    </rPh>
    <rPh sb="118" eb="119">
      <t>ア</t>
    </rPh>
    <rPh sb="122" eb="124">
      <t>セイビ</t>
    </rPh>
    <rPh sb="125" eb="129">
      <t>シヨウリョウキン</t>
    </rPh>
    <rPh sb="130" eb="132">
      <t>ミナオ</t>
    </rPh>
    <rPh sb="134" eb="136">
      <t>サイシュツ</t>
    </rPh>
    <rPh sb="136" eb="138">
      <t>ナイヨウ</t>
    </rPh>
    <rPh sb="139" eb="141">
      <t>セイサ</t>
    </rPh>
    <rPh sb="142" eb="144">
      <t>ジッシ</t>
    </rPh>
    <rPh sb="145" eb="147">
      <t>ケイエイ</t>
    </rPh>
    <phoneticPr fontId="4"/>
  </si>
  <si>
    <t>施設が比較的新しいもののため老朽化対策は至急対応する課題にはなっていないが、修繕が発生した場合には至急対応して長期的に使用していく。また、施設の年数を把握し、将来の更新等も対応していく。</t>
    <rPh sb="0" eb="2">
      <t>シセツ</t>
    </rPh>
    <rPh sb="3" eb="6">
      <t>ヒカクテキ</t>
    </rPh>
    <rPh sb="6" eb="7">
      <t>アタラ</t>
    </rPh>
    <rPh sb="14" eb="17">
      <t>ロウキュウカ</t>
    </rPh>
    <rPh sb="17" eb="19">
      <t>タイサク</t>
    </rPh>
    <rPh sb="20" eb="22">
      <t>シキュウ</t>
    </rPh>
    <rPh sb="22" eb="24">
      <t>タイオウ</t>
    </rPh>
    <rPh sb="26" eb="28">
      <t>カダイ</t>
    </rPh>
    <rPh sb="38" eb="40">
      <t>シュウゼン</t>
    </rPh>
    <rPh sb="41" eb="43">
      <t>ハッセイ</t>
    </rPh>
    <rPh sb="45" eb="47">
      <t>バアイ</t>
    </rPh>
    <rPh sb="49" eb="51">
      <t>シキュウ</t>
    </rPh>
    <rPh sb="51" eb="53">
      <t>タイオウ</t>
    </rPh>
    <rPh sb="55" eb="58">
      <t>チョウキテキ</t>
    </rPh>
    <rPh sb="59" eb="61">
      <t>シヨウ</t>
    </rPh>
    <rPh sb="69" eb="71">
      <t>シセツ</t>
    </rPh>
    <rPh sb="72" eb="74">
      <t>ネンスウ</t>
    </rPh>
    <rPh sb="75" eb="77">
      <t>ハアク</t>
    </rPh>
    <rPh sb="79" eb="81">
      <t>ショウライ</t>
    </rPh>
    <rPh sb="82" eb="84">
      <t>コウシン</t>
    </rPh>
    <rPh sb="84" eb="85">
      <t>ナド</t>
    </rPh>
    <rPh sb="86" eb="88">
      <t>タイオウ</t>
    </rPh>
    <phoneticPr fontId="4"/>
  </si>
  <si>
    <t>経営改善向け、第一に経費回収率を向上を目指し、使用料の見直し検討等、適正な使用料の設定に努める。また、施設の老朽化をや修繕対応を実施し、将来に必要な更新や計画を検討し、経営の健全化に取り組む。</t>
    <rPh sb="0" eb="2">
      <t>ケイエイ</t>
    </rPh>
    <rPh sb="2" eb="4">
      <t>カイゼン</t>
    </rPh>
    <rPh sb="4" eb="5">
      <t>ム</t>
    </rPh>
    <rPh sb="7" eb="9">
      <t>ダイイチ</t>
    </rPh>
    <rPh sb="10" eb="12">
      <t>ケイヒ</t>
    </rPh>
    <rPh sb="12" eb="15">
      <t>カイシュウリツ</t>
    </rPh>
    <rPh sb="16" eb="18">
      <t>コウジョウ</t>
    </rPh>
    <rPh sb="19" eb="21">
      <t>メザ</t>
    </rPh>
    <rPh sb="23" eb="26">
      <t>シヨウリョウ</t>
    </rPh>
    <rPh sb="27" eb="29">
      <t>ミナオ</t>
    </rPh>
    <rPh sb="30" eb="32">
      <t>ケントウ</t>
    </rPh>
    <rPh sb="32" eb="33">
      <t>トウ</t>
    </rPh>
    <rPh sb="34" eb="36">
      <t>テキセイ</t>
    </rPh>
    <rPh sb="37" eb="40">
      <t>シヨウリョウ</t>
    </rPh>
    <rPh sb="41" eb="43">
      <t>セッテイ</t>
    </rPh>
    <rPh sb="44" eb="45">
      <t>ツト</t>
    </rPh>
    <rPh sb="51" eb="53">
      <t>シセツ</t>
    </rPh>
    <rPh sb="54" eb="56">
      <t>ロウキュウ</t>
    </rPh>
    <rPh sb="56" eb="57">
      <t>カ</t>
    </rPh>
    <rPh sb="59" eb="61">
      <t>シュウゼン</t>
    </rPh>
    <rPh sb="61" eb="63">
      <t>タイオウ</t>
    </rPh>
    <rPh sb="64" eb="66">
      <t>ジッシ</t>
    </rPh>
    <rPh sb="68" eb="70">
      <t>ショウライ</t>
    </rPh>
    <rPh sb="71" eb="73">
      <t>ヒツヨウ</t>
    </rPh>
    <rPh sb="74" eb="76">
      <t>コウシン</t>
    </rPh>
    <rPh sb="77" eb="79">
      <t>ケイカク</t>
    </rPh>
    <rPh sb="80" eb="82">
      <t>ケントウ</t>
    </rPh>
    <rPh sb="84" eb="86">
      <t>ケイエイ</t>
    </rPh>
    <rPh sb="87" eb="90">
      <t>ケンゼンカ</t>
    </rPh>
    <rPh sb="91" eb="92">
      <t>ト</t>
    </rPh>
    <rPh sb="93" eb="94">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</si>
</sst>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573184"/>
        <c:axId val="385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8573184"/>
        <c:axId val="38575104"/>
      </c:lineChart>
      <c:dateAx>
        <c:axId val="38573184"/>
        <c:scaling>
          <c:orientation val="minMax"/>
        </c:scaling>
        <c:delete val="1"/>
        <c:axPos val="b"/>
        <c:numFmt formatCode="ge" sourceLinked="1"/>
        <c:majorTickMark val="none"/>
        <c:minorTickMark val="none"/>
        <c:tickLblPos val="none"/>
        <c:crossAx val="38575104"/>
        <c:crosses val="autoZero"/>
        <c:auto val="1"/>
        <c:lblOffset val="100"/>
        <c:baseTimeUnit val="years"/>
      </c:dateAx>
      <c:valAx>
        <c:axId val="385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648064"/>
        <c:axId val="586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58648064"/>
        <c:axId val="58649984"/>
      </c:lineChart>
      <c:dateAx>
        <c:axId val="58648064"/>
        <c:scaling>
          <c:orientation val="minMax"/>
        </c:scaling>
        <c:delete val="1"/>
        <c:axPos val="b"/>
        <c:numFmt formatCode="ge" sourceLinked="1"/>
        <c:majorTickMark val="none"/>
        <c:minorTickMark val="none"/>
        <c:tickLblPos val="none"/>
        <c:crossAx val="58649984"/>
        <c:crosses val="autoZero"/>
        <c:auto val="1"/>
        <c:lblOffset val="100"/>
        <c:baseTimeUnit val="years"/>
      </c:dateAx>
      <c:valAx>
        <c:axId val="5864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58700928"/>
        <c:axId val="587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58700928"/>
        <c:axId val="58702848"/>
      </c:lineChart>
      <c:dateAx>
        <c:axId val="58700928"/>
        <c:scaling>
          <c:orientation val="minMax"/>
        </c:scaling>
        <c:delete val="1"/>
        <c:axPos val="b"/>
        <c:numFmt formatCode="ge" sourceLinked="1"/>
        <c:majorTickMark val="none"/>
        <c:minorTickMark val="none"/>
        <c:tickLblPos val="none"/>
        <c:crossAx val="58702848"/>
        <c:crosses val="autoZero"/>
        <c:auto val="1"/>
        <c:lblOffset val="100"/>
        <c:baseTimeUnit val="years"/>
      </c:dateAx>
      <c:valAx>
        <c:axId val="587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99.8</c:v>
                </c:pt>
                <c:pt idx="2">
                  <c:v>100.19</c:v>
                </c:pt>
                <c:pt idx="3">
                  <c:v>100</c:v>
                </c:pt>
                <c:pt idx="4">
                  <c:v>100</c:v>
                </c:pt>
              </c:numCache>
            </c:numRef>
          </c:val>
        </c:ser>
        <c:dLbls>
          <c:showLegendKey val="0"/>
          <c:showVal val="0"/>
          <c:showCatName val="0"/>
          <c:showSerName val="0"/>
          <c:showPercent val="0"/>
          <c:showBubbleSize val="0"/>
        </c:dLbls>
        <c:gapWidth val="150"/>
        <c:axId val="38490880"/>
        <c:axId val="384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490880"/>
        <c:axId val="38492800"/>
      </c:lineChart>
      <c:dateAx>
        <c:axId val="38490880"/>
        <c:scaling>
          <c:orientation val="minMax"/>
        </c:scaling>
        <c:delete val="1"/>
        <c:axPos val="b"/>
        <c:numFmt formatCode="ge" sourceLinked="1"/>
        <c:majorTickMark val="none"/>
        <c:minorTickMark val="none"/>
        <c:tickLblPos val="none"/>
        <c:crossAx val="38492800"/>
        <c:crosses val="autoZero"/>
        <c:auto val="1"/>
        <c:lblOffset val="100"/>
        <c:baseTimeUnit val="years"/>
      </c:dateAx>
      <c:valAx>
        <c:axId val="384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27360"/>
        <c:axId val="385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27360"/>
        <c:axId val="38529280"/>
      </c:lineChart>
      <c:dateAx>
        <c:axId val="38527360"/>
        <c:scaling>
          <c:orientation val="minMax"/>
        </c:scaling>
        <c:delete val="1"/>
        <c:axPos val="b"/>
        <c:numFmt formatCode="ge" sourceLinked="1"/>
        <c:majorTickMark val="none"/>
        <c:minorTickMark val="none"/>
        <c:tickLblPos val="none"/>
        <c:crossAx val="38529280"/>
        <c:crosses val="autoZero"/>
        <c:auto val="1"/>
        <c:lblOffset val="100"/>
        <c:baseTimeUnit val="years"/>
      </c:dateAx>
      <c:valAx>
        <c:axId val="385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415808"/>
        <c:axId val="394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15808"/>
        <c:axId val="39417728"/>
      </c:lineChart>
      <c:dateAx>
        <c:axId val="39415808"/>
        <c:scaling>
          <c:orientation val="minMax"/>
        </c:scaling>
        <c:delete val="1"/>
        <c:axPos val="b"/>
        <c:numFmt formatCode="ge" sourceLinked="1"/>
        <c:majorTickMark val="none"/>
        <c:minorTickMark val="none"/>
        <c:tickLblPos val="none"/>
        <c:crossAx val="39417728"/>
        <c:crosses val="autoZero"/>
        <c:auto val="1"/>
        <c:lblOffset val="100"/>
        <c:baseTimeUnit val="years"/>
      </c:dateAx>
      <c:valAx>
        <c:axId val="394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60384"/>
        <c:axId val="573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60384"/>
        <c:axId val="57362304"/>
      </c:lineChart>
      <c:dateAx>
        <c:axId val="57360384"/>
        <c:scaling>
          <c:orientation val="minMax"/>
        </c:scaling>
        <c:delete val="1"/>
        <c:axPos val="b"/>
        <c:numFmt formatCode="ge" sourceLinked="1"/>
        <c:majorTickMark val="none"/>
        <c:minorTickMark val="none"/>
        <c:tickLblPos val="none"/>
        <c:crossAx val="57362304"/>
        <c:crosses val="autoZero"/>
        <c:auto val="1"/>
        <c:lblOffset val="100"/>
        <c:baseTimeUnit val="years"/>
      </c:dateAx>
      <c:valAx>
        <c:axId val="573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76128"/>
        <c:axId val="584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76128"/>
        <c:axId val="58459648"/>
      </c:lineChart>
      <c:dateAx>
        <c:axId val="57376128"/>
        <c:scaling>
          <c:orientation val="minMax"/>
        </c:scaling>
        <c:delete val="1"/>
        <c:axPos val="b"/>
        <c:numFmt formatCode="ge" sourceLinked="1"/>
        <c:majorTickMark val="none"/>
        <c:minorTickMark val="none"/>
        <c:tickLblPos val="none"/>
        <c:crossAx val="58459648"/>
        <c:crosses val="autoZero"/>
        <c:auto val="1"/>
        <c:lblOffset val="100"/>
        <c:baseTimeUnit val="years"/>
      </c:dateAx>
      <c:valAx>
        <c:axId val="584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1363.88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8469376"/>
        <c:axId val="584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58469376"/>
        <c:axId val="58496128"/>
      </c:lineChart>
      <c:dateAx>
        <c:axId val="58469376"/>
        <c:scaling>
          <c:orientation val="minMax"/>
        </c:scaling>
        <c:delete val="1"/>
        <c:axPos val="b"/>
        <c:numFmt formatCode="ge" sourceLinked="1"/>
        <c:majorTickMark val="none"/>
        <c:minorTickMark val="none"/>
        <c:tickLblPos val="none"/>
        <c:crossAx val="58496128"/>
        <c:crosses val="autoZero"/>
        <c:auto val="1"/>
        <c:lblOffset val="100"/>
        <c:baseTimeUnit val="years"/>
      </c:dateAx>
      <c:valAx>
        <c:axId val="584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33.51</c:v>
                </c:pt>
                <c:pt idx="2">
                  <c:v>43.98</c:v>
                </c:pt>
                <c:pt idx="3">
                  <c:v>41.69</c:v>
                </c:pt>
                <c:pt idx="4">
                  <c:v>40.880000000000003</c:v>
                </c:pt>
              </c:numCache>
            </c:numRef>
          </c:val>
        </c:ser>
        <c:dLbls>
          <c:showLegendKey val="0"/>
          <c:showVal val="0"/>
          <c:showCatName val="0"/>
          <c:showSerName val="0"/>
          <c:showPercent val="0"/>
          <c:showBubbleSize val="0"/>
        </c:dLbls>
        <c:gapWidth val="150"/>
        <c:axId val="58518144"/>
        <c:axId val="5858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58518144"/>
        <c:axId val="58589952"/>
      </c:lineChart>
      <c:dateAx>
        <c:axId val="58518144"/>
        <c:scaling>
          <c:orientation val="minMax"/>
        </c:scaling>
        <c:delete val="1"/>
        <c:axPos val="b"/>
        <c:numFmt formatCode="ge" sourceLinked="1"/>
        <c:majorTickMark val="none"/>
        <c:minorTickMark val="none"/>
        <c:tickLblPos val="none"/>
        <c:crossAx val="58589952"/>
        <c:crosses val="autoZero"/>
        <c:auto val="1"/>
        <c:lblOffset val="100"/>
        <c:baseTimeUnit val="years"/>
      </c:dateAx>
      <c:valAx>
        <c:axId val="5858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5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299.98</c:v>
                </c:pt>
                <c:pt idx="2">
                  <c:v>235.06</c:v>
                </c:pt>
                <c:pt idx="3">
                  <c:v>271.14999999999998</c:v>
                </c:pt>
                <c:pt idx="4">
                  <c:v>280.8</c:v>
                </c:pt>
              </c:numCache>
            </c:numRef>
          </c:val>
        </c:ser>
        <c:dLbls>
          <c:showLegendKey val="0"/>
          <c:showVal val="0"/>
          <c:showCatName val="0"/>
          <c:showSerName val="0"/>
          <c:showPercent val="0"/>
          <c:showBubbleSize val="0"/>
        </c:dLbls>
        <c:gapWidth val="150"/>
        <c:axId val="58627968"/>
        <c:axId val="586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58627968"/>
        <c:axId val="58630144"/>
      </c:lineChart>
      <c:dateAx>
        <c:axId val="58627968"/>
        <c:scaling>
          <c:orientation val="minMax"/>
        </c:scaling>
        <c:delete val="1"/>
        <c:axPos val="b"/>
        <c:numFmt formatCode="ge" sourceLinked="1"/>
        <c:majorTickMark val="none"/>
        <c:minorTickMark val="none"/>
        <c:tickLblPos val="none"/>
        <c:crossAx val="58630144"/>
        <c:crosses val="autoZero"/>
        <c:auto val="1"/>
        <c:lblOffset val="100"/>
        <c:baseTimeUnit val="years"/>
      </c:dateAx>
      <c:valAx>
        <c:axId val="586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6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K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山梨県　道志村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1792</v>
      </c>
      <c r="AM8" s="64"/>
      <c r="AN8" s="64"/>
      <c r="AO8" s="64"/>
      <c r="AP8" s="64"/>
      <c r="AQ8" s="64"/>
      <c r="AR8" s="64"/>
      <c r="AS8" s="64"/>
      <c r="AT8" s="63">
        <f>データ!S6</f>
        <v>79.680000000000007</v>
      </c>
      <c r="AU8" s="63"/>
      <c r="AV8" s="63"/>
      <c r="AW8" s="63"/>
      <c r="AX8" s="63"/>
      <c r="AY8" s="63"/>
      <c r="AZ8" s="63"/>
      <c r="BA8" s="63"/>
      <c r="BB8" s="63">
        <f>データ!T6</f>
        <v>22.49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80.64</v>
      </c>
      <c r="Q10" s="63"/>
      <c r="R10" s="63"/>
      <c r="S10" s="63"/>
      <c r="T10" s="63"/>
      <c r="U10" s="63"/>
      <c r="V10" s="63"/>
      <c r="W10" s="63">
        <f>データ!P6</f>
        <v>100</v>
      </c>
      <c r="X10" s="63"/>
      <c r="Y10" s="63"/>
      <c r="Z10" s="63"/>
      <c r="AA10" s="63"/>
      <c r="AB10" s="63"/>
      <c r="AC10" s="63"/>
      <c r="AD10" s="64">
        <f>データ!Q6</f>
        <v>2160</v>
      </c>
      <c r="AE10" s="64"/>
      <c r="AF10" s="64"/>
      <c r="AG10" s="64"/>
      <c r="AH10" s="64"/>
      <c r="AI10" s="64"/>
      <c r="AJ10" s="64"/>
      <c r="AK10" s="2"/>
      <c r="AL10" s="64">
        <f>データ!U6</f>
        <v>1433</v>
      </c>
      <c r="AM10" s="64"/>
      <c r="AN10" s="64"/>
      <c r="AO10" s="64"/>
      <c r="AP10" s="64"/>
      <c r="AQ10" s="64"/>
      <c r="AR10" s="64"/>
      <c r="AS10" s="64"/>
      <c r="AT10" s="63">
        <f>データ!V6</f>
        <v>2.8</v>
      </c>
      <c r="AU10" s="63"/>
      <c r="AV10" s="63"/>
      <c r="AW10" s="63"/>
      <c r="AX10" s="63"/>
      <c r="AY10" s="63"/>
      <c r="AZ10" s="63"/>
      <c r="BA10" s="63"/>
      <c r="BB10" s="63">
        <f>データ!W6</f>
        <v>511.79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194221</v>
      </c>
      <c r="D6" s="31">
        <f t="shared" si="3"/>
        <v>47</v>
      </c>
      <c r="E6" s="31">
        <f t="shared" si="3"/>
        <v>18</v>
      </c>
      <c r="F6" s="31">
        <f t="shared" si="3"/>
        <v>1</v>
      </c>
      <c r="G6" s="31">
        <f t="shared" si="3"/>
        <v>0</v>
      </c>
      <c r="H6" s="31" t="str">
        <f t="shared" si="3"/>
        <v>山梨県　道志村</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80.64</v>
      </c>
      <c r="P6" s="32">
        <f t="shared" si="3"/>
        <v>100</v>
      </c>
      <c r="Q6" s="32">
        <f t="shared" si="3"/>
        <v>2160</v>
      </c>
      <c r="R6" s="32">
        <f t="shared" si="3"/>
        <v>1792</v>
      </c>
      <c r="S6" s="32">
        <f t="shared" si="3"/>
        <v>79.680000000000007</v>
      </c>
      <c r="T6" s="32">
        <f t="shared" si="3"/>
        <v>22.49</v>
      </c>
      <c r="U6" s="32">
        <f t="shared" si="3"/>
        <v>1433</v>
      </c>
      <c r="V6" s="32">
        <f t="shared" si="3"/>
        <v>2.8</v>
      </c>
      <c r="W6" s="32">
        <f t="shared" si="3"/>
        <v>511.79</v>
      </c>
      <c r="X6" s="33" t="str">
        <f>IF(X7="",NA(),X7)</f>
        <v>-</v>
      </c>
      <c r="Y6" s="33">
        <f t="shared" ref="Y6:AG6" si="4">IF(Y7="",NA(),Y7)</f>
        <v>99.8</v>
      </c>
      <c r="Z6" s="33">
        <f t="shared" si="4"/>
        <v>100.19</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f t="shared" ref="BF6:BN6" si="7">IF(BF7="",NA(),BF7)</f>
        <v>1363.88</v>
      </c>
      <c r="BG6" s="32">
        <f t="shared" si="7"/>
        <v>0</v>
      </c>
      <c r="BH6" s="32">
        <f t="shared" si="7"/>
        <v>0</v>
      </c>
      <c r="BI6" s="32">
        <f t="shared" si="7"/>
        <v>0</v>
      </c>
      <c r="BJ6" s="33" t="str">
        <f t="shared" si="7"/>
        <v>-</v>
      </c>
      <c r="BK6" s="33">
        <f t="shared" si="7"/>
        <v>862.78</v>
      </c>
      <c r="BL6" s="33">
        <f t="shared" si="7"/>
        <v>803.29</v>
      </c>
      <c r="BM6" s="33">
        <f t="shared" si="7"/>
        <v>760.12</v>
      </c>
      <c r="BN6" s="33">
        <f t="shared" si="7"/>
        <v>492.59</v>
      </c>
      <c r="BO6" s="32" t="str">
        <f>IF(BO7="","",IF(BO7="-","【-】","【"&amp;SUBSTITUTE(TEXT(BO7,"#,##0.00"),"-","△")&amp;"】"))</f>
        <v>【623.71】</v>
      </c>
      <c r="BP6" s="33" t="str">
        <f>IF(BP7="",NA(),BP7)</f>
        <v>-</v>
      </c>
      <c r="BQ6" s="33">
        <f t="shared" ref="BQ6:BY6" si="8">IF(BQ7="",NA(),BQ7)</f>
        <v>33.51</v>
      </c>
      <c r="BR6" s="33">
        <f t="shared" si="8"/>
        <v>43.98</v>
      </c>
      <c r="BS6" s="33">
        <f t="shared" si="8"/>
        <v>41.69</v>
      </c>
      <c r="BT6" s="33">
        <f t="shared" si="8"/>
        <v>40.880000000000003</v>
      </c>
      <c r="BU6" s="33" t="str">
        <f t="shared" si="8"/>
        <v>-</v>
      </c>
      <c r="BV6" s="33">
        <f t="shared" si="8"/>
        <v>54.55</v>
      </c>
      <c r="BW6" s="33">
        <f t="shared" si="8"/>
        <v>56.63</v>
      </c>
      <c r="BX6" s="33">
        <f t="shared" si="8"/>
        <v>50.17</v>
      </c>
      <c r="BY6" s="33">
        <f t="shared" si="8"/>
        <v>46.53</v>
      </c>
      <c r="BZ6" s="32" t="str">
        <f>IF(BZ7="","",IF(BZ7="-","【-】","【"&amp;SUBSTITUTE(TEXT(BZ7,"#,##0.00"),"-","△")&amp;"】"))</f>
        <v>【51.88】</v>
      </c>
      <c r="CA6" s="33" t="str">
        <f>IF(CA7="",NA(),CA7)</f>
        <v>-</v>
      </c>
      <c r="CB6" s="33">
        <f t="shared" ref="CB6:CJ6" si="9">IF(CB7="",NA(),CB7)</f>
        <v>299.98</v>
      </c>
      <c r="CC6" s="33">
        <f t="shared" si="9"/>
        <v>235.06</v>
      </c>
      <c r="CD6" s="33">
        <f t="shared" si="9"/>
        <v>271.14999999999998</v>
      </c>
      <c r="CE6" s="33">
        <f t="shared" si="9"/>
        <v>280.8</v>
      </c>
      <c r="CF6" s="33" t="str">
        <f t="shared" si="9"/>
        <v>-</v>
      </c>
      <c r="CG6" s="33">
        <f t="shared" si="9"/>
        <v>275.64999999999998</v>
      </c>
      <c r="CH6" s="33">
        <f t="shared" si="9"/>
        <v>272.66000000000003</v>
      </c>
      <c r="CI6" s="33">
        <f t="shared" si="9"/>
        <v>329.08</v>
      </c>
      <c r="CJ6" s="33">
        <f t="shared" si="9"/>
        <v>373.71</v>
      </c>
      <c r="CK6" s="32" t="str">
        <f>IF(CK7="","",IF(CK7="-","【-】","【"&amp;SUBSTITUTE(TEXT(CK7,"#,##0.00"),"-","△")&amp;"】"))</f>
        <v>【295.51】</v>
      </c>
      <c r="CL6" s="33" t="str">
        <f>IF(CL7="",NA(),CL7)</f>
        <v>-</v>
      </c>
      <c r="CM6" s="33" t="str">
        <f t="shared" ref="CM6:CU6" si="10">IF(CM7="",NA(),CM7)</f>
        <v>-</v>
      </c>
      <c r="CN6" s="33" t="str">
        <f t="shared" si="10"/>
        <v>-</v>
      </c>
      <c r="CO6" s="33" t="str">
        <f t="shared" si="10"/>
        <v>-</v>
      </c>
      <c r="CP6" s="33" t="str">
        <f t="shared" si="10"/>
        <v>-</v>
      </c>
      <c r="CQ6" s="33" t="str">
        <f t="shared" si="10"/>
        <v>-</v>
      </c>
      <c r="CR6" s="33">
        <f t="shared" si="10"/>
        <v>58.58</v>
      </c>
      <c r="CS6" s="33">
        <f t="shared" si="10"/>
        <v>58.82</v>
      </c>
      <c r="CT6" s="33">
        <f t="shared" si="10"/>
        <v>51.54</v>
      </c>
      <c r="CU6" s="33">
        <f t="shared" si="10"/>
        <v>44.84</v>
      </c>
      <c r="CV6" s="32" t="str">
        <f>IF(CV7="","",IF(CV7="-","【-】","【"&amp;SUBSTITUTE(TEXT(CV7,"#,##0.00"),"-","△")&amp;"】"))</f>
        <v>【51.98】</v>
      </c>
      <c r="CW6" s="33" t="str">
        <f>IF(CW7="",NA(),CW7)</f>
        <v>-</v>
      </c>
      <c r="CX6" s="33">
        <f t="shared" ref="CX6:DF6" si="11">IF(CX7="",NA(),CX7)</f>
        <v>100</v>
      </c>
      <c r="CY6" s="33">
        <f t="shared" si="11"/>
        <v>100</v>
      </c>
      <c r="CZ6" s="33">
        <f t="shared" si="11"/>
        <v>100</v>
      </c>
      <c r="DA6" s="33">
        <f t="shared" si="11"/>
        <v>100</v>
      </c>
      <c r="DB6" s="33" t="str">
        <f t="shared" si="11"/>
        <v>-</v>
      </c>
      <c r="DC6" s="33">
        <f t="shared" si="11"/>
        <v>72.31</v>
      </c>
      <c r="DD6" s="33">
        <f t="shared" si="11"/>
        <v>71.760000000000005</v>
      </c>
      <c r="DE6" s="33">
        <f t="shared" si="11"/>
        <v>71.599999999999994</v>
      </c>
      <c r="DF6" s="33">
        <f t="shared" si="11"/>
        <v>67.86</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194221</v>
      </c>
      <c r="D7" s="35">
        <v>47</v>
      </c>
      <c r="E7" s="35">
        <v>18</v>
      </c>
      <c r="F7" s="35">
        <v>1</v>
      </c>
      <c r="G7" s="35">
        <v>0</v>
      </c>
      <c r="H7" s="35" t="s">
        <v>96</v>
      </c>
      <c r="I7" s="35" t="s">
        <v>97</v>
      </c>
      <c r="J7" s="35" t="s">
        <v>98</v>
      </c>
      <c r="K7" s="35" t="s">
        <v>99</v>
      </c>
      <c r="L7" s="35" t="s">
        <v>100</v>
      </c>
      <c r="M7" s="36" t="s">
        <v>101</v>
      </c>
      <c r="N7" s="36" t="s">
        <v>102</v>
      </c>
      <c r="O7" s="36">
        <v>80.64</v>
      </c>
      <c r="P7" s="36">
        <v>100</v>
      </c>
      <c r="Q7" s="36">
        <v>2160</v>
      </c>
      <c r="R7" s="36">
        <v>1792</v>
      </c>
      <c r="S7" s="36">
        <v>79.680000000000007</v>
      </c>
      <c r="T7" s="36">
        <v>22.49</v>
      </c>
      <c r="U7" s="36">
        <v>1433</v>
      </c>
      <c r="V7" s="36">
        <v>2.8</v>
      </c>
      <c r="W7" s="36">
        <v>511.79</v>
      </c>
      <c r="X7" s="36" t="s">
        <v>101</v>
      </c>
      <c r="Y7" s="36">
        <v>99.8</v>
      </c>
      <c r="Z7" s="36">
        <v>100.19</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v>1363.88</v>
      </c>
      <c r="BG7" s="36">
        <v>0</v>
      </c>
      <c r="BH7" s="36">
        <v>0</v>
      </c>
      <c r="BI7" s="36">
        <v>0</v>
      </c>
      <c r="BJ7" s="36" t="s">
        <v>101</v>
      </c>
      <c r="BK7" s="36">
        <v>862.78</v>
      </c>
      <c r="BL7" s="36">
        <v>803.29</v>
      </c>
      <c r="BM7" s="36">
        <v>760.12</v>
      </c>
      <c r="BN7" s="36">
        <v>492.59</v>
      </c>
      <c r="BO7" s="36">
        <v>623.71</v>
      </c>
      <c r="BP7" s="36" t="s">
        <v>101</v>
      </c>
      <c r="BQ7" s="36">
        <v>33.51</v>
      </c>
      <c r="BR7" s="36">
        <v>43.98</v>
      </c>
      <c r="BS7" s="36">
        <v>41.69</v>
      </c>
      <c r="BT7" s="36">
        <v>40.880000000000003</v>
      </c>
      <c r="BU7" s="36" t="s">
        <v>101</v>
      </c>
      <c r="BV7" s="36">
        <v>54.55</v>
      </c>
      <c r="BW7" s="36">
        <v>56.63</v>
      </c>
      <c r="BX7" s="36">
        <v>50.17</v>
      </c>
      <c r="BY7" s="36">
        <v>46.53</v>
      </c>
      <c r="BZ7" s="36">
        <v>51.88</v>
      </c>
      <c r="CA7" s="36" t="s">
        <v>101</v>
      </c>
      <c r="CB7" s="36">
        <v>299.98</v>
      </c>
      <c r="CC7" s="36">
        <v>235.06</v>
      </c>
      <c r="CD7" s="36">
        <v>271.14999999999998</v>
      </c>
      <c r="CE7" s="36">
        <v>280.8</v>
      </c>
      <c r="CF7" s="36" t="s">
        <v>101</v>
      </c>
      <c r="CG7" s="36">
        <v>275.64999999999998</v>
      </c>
      <c r="CH7" s="36">
        <v>272.66000000000003</v>
      </c>
      <c r="CI7" s="36">
        <v>329.08</v>
      </c>
      <c r="CJ7" s="36">
        <v>373.71</v>
      </c>
      <c r="CK7" s="36">
        <v>295.51</v>
      </c>
      <c r="CL7" s="36" t="s">
        <v>101</v>
      </c>
      <c r="CM7" s="36" t="s">
        <v>101</v>
      </c>
      <c r="CN7" s="36" t="s">
        <v>101</v>
      </c>
      <c r="CO7" s="36" t="s">
        <v>101</v>
      </c>
      <c r="CP7" s="36" t="s">
        <v>101</v>
      </c>
      <c r="CQ7" s="36" t="s">
        <v>101</v>
      </c>
      <c r="CR7" s="36">
        <v>58.58</v>
      </c>
      <c r="CS7" s="36">
        <v>58.82</v>
      </c>
      <c r="CT7" s="36">
        <v>51.54</v>
      </c>
      <c r="CU7" s="36">
        <v>44.84</v>
      </c>
      <c r="CV7" s="36">
        <v>51.98</v>
      </c>
      <c r="CW7" s="36" t="s">
        <v>101</v>
      </c>
      <c r="CX7" s="36">
        <v>100</v>
      </c>
      <c r="CY7" s="36">
        <v>100</v>
      </c>
      <c r="CZ7" s="36">
        <v>100</v>
      </c>
      <c r="DA7" s="36">
        <v>100</v>
      </c>
      <c r="DB7" s="36" t="s">
        <v>101</v>
      </c>
      <c r="DC7" s="36">
        <v>72.31</v>
      </c>
      <c r="DD7" s="36">
        <v>71.760000000000005</v>
      </c>
      <c r="DE7" s="36">
        <v>71.599999999999994</v>
      </c>
      <c r="DF7" s="36">
        <v>67.86</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2017-02-08T03:25:58Z</dcterms:created>
  <dcterms:modified xsi:type="dcterms:W3CDTF">2017-02-15T07:42:27Z</dcterms:modified>
  <cp:category/>
</cp:coreProperties>
</file>