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13147_林業振興課\2 担い手・森林組合\04_認定事業主\R8\第２回認定（通常認定）\HP掲載用\R8.8.20_参考資料の修正\"/>
    </mc:Choice>
  </mc:AlternateContent>
  <xr:revisionPtr revIDLastSave="0" documentId="13_ncr:1_{8D65A926-C48B-4DE9-A48C-F293EFC2A543}" xr6:coauthVersionLast="47" xr6:coauthVersionMax="47" xr10:uidLastSave="{00000000-0000-0000-0000-000000000000}"/>
  <bookViews>
    <workbookView xWindow="22932" yWindow="-2496" windowWidth="30936" windowHeight="16776" xr2:uid="{00000000-000D-0000-FFFF-FFFF00000000}"/>
  </bookViews>
  <sheets>
    <sheet name="様式2の3,4作成資料" sheetId="8" r:id="rId1"/>
    <sheet name="資金積算【リンク元】" sheetId="5" r:id="rId2"/>
    <sheet name="人件費関係資金計画表" sheetId="9" r:id="rId3"/>
    <sheet name="緑の雇用積算" sheetId="7" r:id="rId4"/>
    <sheet name="様式4の4（3）ウ　資金調達方法【リンク先】" sheetId="4" r:id="rId5"/>
  </sheets>
  <definedNames>
    <definedName name="_xlnm.Print_Area" localSheetId="1">資金積算【リンク元】!$A$1:$J$136</definedName>
    <definedName name="_xlnm.Print_Area" localSheetId="4">'様式4の4（3）ウ　資金調達方法【リンク先】'!$A$1:$H$23</definedName>
    <definedName name="_xlnm.Print_Area" localSheetId="3">緑の雇用積算!$A$1:$S$51</definedName>
    <definedName name="_xlnm.Print_Titles" localSheetId="1">資金積算【リンク元】!$1:$3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8" l="1"/>
  <c r="E71" i="8"/>
  <c r="F123" i="8"/>
  <c r="F110" i="8"/>
  <c r="E18" i="8"/>
  <c r="Q2" i="7"/>
  <c r="G26" i="7"/>
  <c r="C10" i="9"/>
  <c r="F2" i="4"/>
  <c r="H126" i="5"/>
  <c r="H130" i="5" s="1"/>
  <c r="I119" i="5"/>
  <c r="I112" i="5"/>
  <c r="I104" i="5"/>
  <c r="H104" i="5"/>
  <c r="I96" i="5"/>
  <c r="I88" i="5"/>
  <c r="I82" i="5"/>
  <c r="I70" i="5"/>
  <c r="I68" i="5"/>
  <c r="I64" i="5"/>
  <c r="I61" i="5"/>
  <c r="J54" i="5"/>
  <c r="I54" i="5"/>
  <c r="I47" i="5"/>
  <c r="I40" i="5"/>
  <c r="J33" i="5"/>
  <c r="I33" i="5"/>
  <c r="I25" i="5"/>
  <c r="I13" i="5"/>
  <c r="J13" i="5" s="1"/>
  <c r="I14" i="5"/>
  <c r="I6" i="5"/>
  <c r="I7" i="5"/>
  <c r="I8" i="5"/>
  <c r="I9" i="5"/>
  <c r="I10" i="5"/>
  <c r="I11" i="5"/>
  <c r="I12" i="5"/>
  <c r="I15" i="5"/>
  <c r="I16" i="5"/>
  <c r="I17" i="5"/>
  <c r="I18" i="5"/>
  <c r="I19" i="5"/>
  <c r="I20" i="5"/>
  <c r="I21" i="5"/>
  <c r="I22" i="5"/>
  <c r="I23" i="5"/>
  <c r="I24" i="5"/>
  <c r="I26" i="5"/>
  <c r="I27" i="5"/>
  <c r="I28" i="5"/>
  <c r="I29" i="5"/>
  <c r="I30" i="5"/>
  <c r="I31" i="5"/>
  <c r="I32" i="5"/>
  <c r="I34" i="5"/>
  <c r="I35" i="5"/>
  <c r="I36" i="5"/>
  <c r="I37" i="5"/>
  <c r="I38" i="5"/>
  <c r="I39" i="5"/>
  <c r="I41" i="5"/>
  <c r="I42" i="5"/>
  <c r="I43" i="5"/>
  <c r="I44" i="5"/>
  <c r="I45" i="5"/>
  <c r="I46" i="5"/>
  <c r="I48" i="5"/>
  <c r="I49" i="5"/>
  <c r="I50" i="5"/>
  <c r="I51" i="5"/>
  <c r="I52" i="5"/>
  <c r="I53" i="5"/>
  <c r="I55" i="5"/>
  <c r="I56" i="5"/>
  <c r="I57" i="5"/>
  <c r="I58" i="5"/>
  <c r="I59" i="5"/>
  <c r="I60" i="5"/>
  <c r="I62" i="5"/>
  <c r="I63" i="5"/>
  <c r="I65" i="5"/>
  <c r="I66" i="5"/>
  <c r="I67" i="5"/>
  <c r="I69" i="5"/>
  <c r="I71" i="5"/>
  <c r="I72" i="5"/>
  <c r="I73" i="5"/>
  <c r="I74" i="5"/>
  <c r="I5" i="5"/>
  <c r="E126" i="5"/>
  <c r="E131" i="5" s="1"/>
  <c r="F126" i="5"/>
  <c r="G126" i="5"/>
  <c r="E127" i="5"/>
  <c r="F127" i="5"/>
  <c r="G127" i="5"/>
  <c r="H127" i="5"/>
  <c r="E128" i="5"/>
  <c r="F128" i="5"/>
  <c r="G128" i="5"/>
  <c r="H128" i="5"/>
  <c r="E129" i="5"/>
  <c r="F129" i="5"/>
  <c r="G129" i="5"/>
  <c r="H129" i="5"/>
  <c r="D129" i="5"/>
  <c r="D128" i="5"/>
  <c r="D127" i="5"/>
  <c r="D126" i="5"/>
  <c r="F152" i="8"/>
  <c r="F151" i="8"/>
  <c r="F150" i="8"/>
  <c r="E152" i="8"/>
  <c r="E151" i="8"/>
  <c r="E150" i="8"/>
  <c r="F149" i="8"/>
  <c r="E149" i="8"/>
  <c r="F148" i="8"/>
  <c r="E148" i="8"/>
  <c r="F142" i="8"/>
  <c r="E142" i="8"/>
  <c r="F141" i="8"/>
  <c r="E141" i="8"/>
  <c r="F140" i="8"/>
  <c r="E140" i="8"/>
  <c r="F139" i="8"/>
  <c r="E139" i="8"/>
  <c r="F138" i="8"/>
  <c r="E138" i="8"/>
  <c r="F132" i="8"/>
  <c r="F131" i="8"/>
  <c r="E132" i="8"/>
  <c r="E131" i="8"/>
  <c r="F130" i="8"/>
  <c r="E130" i="8"/>
  <c r="F129" i="8"/>
  <c r="E129" i="8"/>
  <c r="F128" i="8"/>
  <c r="E128" i="8"/>
  <c r="F122" i="8"/>
  <c r="F121" i="8"/>
  <c r="F120" i="8"/>
  <c r="E122" i="8"/>
  <c r="E121" i="8"/>
  <c r="E120" i="8"/>
  <c r="E119" i="8"/>
  <c r="E123" i="8" s="1"/>
  <c r="F119" i="8"/>
  <c r="I102" i="5"/>
  <c r="F118" i="8"/>
  <c r="E118" i="8"/>
  <c r="F112" i="8"/>
  <c r="F111" i="8"/>
  <c r="E112" i="8"/>
  <c r="E111" i="8"/>
  <c r="E110" i="8"/>
  <c r="F109" i="8"/>
  <c r="E109" i="8"/>
  <c r="F108" i="8"/>
  <c r="F113" i="8" s="1"/>
  <c r="E108" i="8"/>
  <c r="F102" i="8"/>
  <c r="E102" i="8"/>
  <c r="F101" i="8"/>
  <c r="E101" i="8"/>
  <c r="F100" i="8"/>
  <c r="E100" i="8"/>
  <c r="F99" i="8"/>
  <c r="E99" i="8"/>
  <c r="F98" i="8"/>
  <c r="E98" i="8"/>
  <c r="F90" i="8"/>
  <c r="F89" i="8"/>
  <c r="F88" i="8"/>
  <c r="E90" i="8"/>
  <c r="E89" i="8"/>
  <c r="E88" i="8"/>
  <c r="F87" i="8"/>
  <c r="E87" i="8"/>
  <c r="F86" i="8"/>
  <c r="E86" i="8"/>
  <c r="F80" i="8"/>
  <c r="E80" i="8"/>
  <c r="F79" i="8"/>
  <c r="E79" i="8"/>
  <c r="F78" i="8"/>
  <c r="E78" i="8"/>
  <c r="F77" i="8"/>
  <c r="E77" i="8"/>
  <c r="F76" i="8"/>
  <c r="E76" i="8"/>
  <c r="E125" i="5"/>
  <c r="F125" i="5"/>
  <c r="G125" i="5"/>
  <c r="H125" i="5"/>
  <c r="H79" i="5"/>
  <c r="E76" i="5"/>
  <c r="F76" i="5"/>
  <c r="G76" i="5"/>
  <c r="H76" i="5"/>
  <c r="E77" i="5"/>
  <c r="F77" i="5"/>
  <c r="G77" i="5"/>
  <c r="H77" i="5"/>
  <c r="E78" i="5"/>
  <c r="F78" i="5"/>
  <c r="G78" i="5"/>
  <c r="H78" i="5"/>
  <c r="E79" i="5"/>
  <c r="F79" i="5"/>
  <c r="G79" i="5"/>
  <c r="D79" i="5"/>
  <c r="D78" i="5"/>
  <c r="D77" i="5"/>
  <c r="D76" i="5"/>
  <c r="H68" i="5"/>
  <c r="G68" i="5"/>
  <c r="F68" i="5"/>
  <c r="E68" i="5"/>
  <c r="D68" i="5"/>
  <c r="F70" i="8"/>
  <c r="E70" i="8"/>
  <c r="F69" i="8"/>
  <c r="E69" i="8"/>
  <c r="F68" i="8"/>
  <c r="E68" i="8"/>
  <c r="F67" i="8"/>
  <c r="E67" i="8"/>
  <c r="F66" i="8"/>
  <c r="E66" i="8"/>
  <c r="F143" i="8" l="1"/>
  <c r="E143" i="8"/>
  <c r="F133" i="8"/>
  <c r="E133" i="8"/>
  <c r="D130" i="5"/>
  <c r="F153" i="8"/>
  <c r="E153" i="8"/>
  <c r="I77" i="5"/>
  <c r="I78" i="5"/>
  <c r="I76" i="5"/>
  <c r="D6" i="4"/>
  <c r="I79" i="5"/>
  <c r="I75" i="5"/>
  <c r="E113" i="8"/>
  <c r="E103" i="8"/>
  <c r="F103" i="8"/>
  <c r="D131" i="5"/>
  <c r="D132" i="5"/>
  <c r="F91" i="8"/>
  <c r="D133" i="5"/>
  <c r="E91" i="8"/>
  <c r="F81" i="8"/>
  <c r="E81" i="8"/>
  <c r="D134" i="5"/>
  <c r="J68" i="5"/>
  <c r="F60" i="8"/>
  <c r="E60" i="8"/>
  <c r="F59" i="8"/>
  <c r="E59" i="8"/>
  <c r="F58" i="8"/>
  <c r="E58" i="8"/>
  <c r="F57" i="8"/>
  <c r="E57" i="8"/>
  <c r="F56" i="8"/>
  <c r="E56" i="8"/>
  <c r="F49" i="8"/>
  <c r="F50" i="8"/>
  <c r="F48" i="8"/>
  <c r="F47" i="8"/>
  <c r="F46" i="8"/>
  <c r="E50" i="8"/>
  <c r="E49" i="8"/>
  <c r="E48" i="8"/>
  <c r="E47" i="8"/>
  <c r="E46" i="8"/>
  <c r="F40" i="8"/>
  <c r="E40" i="8"/>
  <c r="F39" i="8"/>
  <c r="E39" i="8"/>
  <c r="F38" i="8"/>
  <c r="E38" i="8"/>
  <c r="F37" i="8"/>
  <c r="E37" i="8"/>
  <c r="E36" i="8"/>
  <c r="F36" i="8"/>
  <c r="F30" i="8"/>
  <c r="E30" i="8"/>
  <c r="F29" i="8"/>
  <c r="E29" i="8"/>
  <c r="F28" i="8"/>
  <c r="E28" i="8"/>
  <c r="E27" i="8"/>
  <c r="E26" i="8"/>
  <c r="F27" i="8"/>
  <c r="F26" i="8"/>
  <c r="F20" i="8"/>
  <c r="E20" i="8"/>
  <c r="F19" i="8"/>
  <c r="E19" i="8"/>
  <c r="E17" i="8"/>
  <c r="F17" i="8"/>
  <c r="F18" i="8"/>
  <c r="F16" i="8"/>
  <c r="E16" i="8"/>
  <c r="F10" i="8"/>
  <c r="E10" i="8"/>
  <c r="F9" i="8"/>
  <c r="E8" i="8"/>
  <c r="E9" i="8"/>
  <c r="F8" i="8"/>
  <c r="F7" i="8"/>
  <c r="E7" i="8"/>
  <c r="F6" i="8"/>
  <c r="E6" i="8"/>
  <c r="I80" i="5" l="1"/>
  <c r="E31" i="8"/>
  <c r="E61" i="8"/>
  <c r="E51" i="8"/>
  <c r="E41" i="8"/>
  <c r="F31" i="8"/>
  <c r="E21" i="8"/>
  <c r="F21" i="8"/>
  <c r="E11" i="8"/>
  <c r="F61" i="8"/>
  <c r="F11" i="8"/>
  <c r="F51" i="8"/>
  <c r="F41" i="8"/>
  <c r="E13" i="5" l="1"/>
  <c r="D13" i="5"/>
  <c r="A1" i="5"/>
  <c r="H61" i="5"/>
  <c r="G61" i="5"/>
  <c r="G54" i="5"/>
  <c r="F54" i="5"/>
  <c r="E54" i="5"/>
  <c r="D54" i="5"/>
  <c r="D40" i="5"/>
  <c r="H112" i="5"/>
  <c r="G112" i="5"/>
  <c r="F112" i="5"/>
  <c r="E112" i="5"/>
  <c r="D112" i="5"/>
  <c r="I111" i="5"/>
  <c r="I110" i="5"/>
  <c r="I109" i="5"/>
  <c r="I108" i="5"/>
  <c r="I107" i="5"/>
  <c r="I106" i="5"/>
  <c r="I105" i="5"/>
  <c r="H119" i="5"/>
  <c r="G119" i="5"/>
  <c r="F119" i="5"/>
  <c r="E119" i="5"/>
  <c r="D119" i="5"/>
  <c r="I118" i="5"/>
  <c r="I117" i="5"/>
  <c r="I116" i="5"/>
  <c r="I115" i="5"/>
  <c r="I114" i="5"/>
  <c r="I113" i="5"/>
  <c r="F27" i="9"/>
  <c r="F18" i="9"/>
  <c r="F13" i="9"/>
  <c r="F21" i="9" s="1"/>
  <c r="G11" i="9"/>
  <c r="F11" i="9"/>
  <c r="E10" i="9"/>
  <c r="E11" i="9" s="1"/>
  <c r="D10" i="9"/>
  <c r="D11" i="9" s="1"/>
  <c r="C11" i="9"/>
  <c r="H40" i="5"/>
  <c r="G40" i="5"/>
  <c r="F40" i="5"/>
  <c r="E40" i="5"/>
  <c r="H47" i="5"/>
  <c r="G47" i="5"/>
  <c r="F47" i="5"/>
  <c r="E47" i="5"/>
  <c r="D47" i="5"/>
  <c r="J119" i="5" l="1"/>
  <c r="J112" i="5"/>
  <c r="G13" i="9"/>
  <c r="G14" i="9" s="1"/>
  <c r="E14" i="9" s="1"/>
  <c r="F23" i="9"/>
  <c r="F22" i="9"/>
  <c r="F14" i="9"/>
  <c r="J40" i="5"/>
  <c r="J47" i="5"/>
  <c r="G21" i="9" l="1"/>
  <c r="G23" i="9" s="1"/>
  <c r="F28" i="9"/>
  <c r="F29" i="9" s="1"/>
  <c r="F24" i="9"/>
  <c r="G22" i="9" l="1"/>
  <c r="G24" i="9"/>
  <c r="G28" i="9"/>
  <c r="G29" i="9" s="1"/>
  <c r="P46" i="7" l="1"/>
  <c r="P45" i="7"/>
  <c r="P44" i="7"/>
  <c r="P43" i="7"/>
  <c r="P35" i="7"/>
  <c r="N5" i="7" s="1"/>
  <c r="N17" i="7" s="1"/>
  <c r="P34" i="7"/>
  <c r="P33" i="7"/>
  <c r="H5" i="7" s="1"/>
  <c r="P32" i="7"/>
  <c r="G29" i="7" s="1"/>
  <c r="G38" i="7" s="1"/>
  <c r="H15" i="7" s="1"/>
  <c r="P31" i="7"/>
  <c r="P30" i="7"/>
  <c r="N18" i="7"/>
  <c r="K18" i="7"/>
  <c r="H18" i="7"/>
  <c r="N14" i="7"/>
  <c r="K14" i="7"/>
  <c r="H14" i="7"/>
  <c r="H13" i="7"/>
  <c r="N12" i="7"/>
  <c r="K12" i="7"/>
  <c r="H12" i="7"/>
  <c r="N10" i="7"/>
  <c r="N11" i="7" s="1"/>
  <c r="K10" i="7"/>
  <c r="K11" i="7" s="1"/>
  <c r="H10" i="7"/>
  <c r="H11" i="7" s="1"/>
  <c r="N9" i="7"/>
  <c r="K9" i="7"/>
  <c r="H9" i="7"/>
  <c r="K5" i="7"/>
  <c r="J25" i="7" s="1"/>
  <c r="K17" i="7" l="1"/>
  <c r="I24" i="7" s="1"/>
  <c r="L38" i="7" s="1"/>
  <c r="G43" i="7"/>
  <c r="G36" i="7"/>
  <c r="G34" i="7"/>
  <c r="G35" i="7" s="1"/>
  <c r="G33" i="7"/>
  <c r="H16" i="7"/>
  <c r="G25" i="7"/>
  <c r="H17" i="7"/>
  <c r="L24" i="7"/>
  <c r="M25" i="7"/>
  <c r="F24" i="7" l="1"/>
  <c r="O38" i="7"/>
  <c r="K38" i="7"/>
  <c r="N38" i="7"/>
  <c r="M38" i="7"/>
  <c r="J26" i="7"/>
  <c r="M37" i="7"/>
  <c r="L37" i="7"/>
  <c r="O37" i="7"/>
  <c r="N37" i="7"/>
  <c r="K37" i="7"/>
  <c r="E42" i="7"/>
  <c r="N39" i="7"/>
  <c r="M26" i="7"/>
  <c r="L39" i="7"/>
  <c r="M39" i="7"/>
  <c r="O39" i="7"/>
  <c r="K39" i="7"/>
  <c r="P38" i="7" l="1"/>
  <c r="O40" i="7"/>
  <c r="O24" i="7"/>
  <c r="S38" i="7" s="1"/>
  <c r="O36" i="7"/>
  <c r="K36" i="7"/>
  <c r="N36" i="7"/>
  <c r="G44" i="7"/>
  <c r="S37" i="7" s="1"/>
  <c r="L36" i="7"/>
  <c r="M36" i="7"/>
  <c r="P39" i="7"/>
  <c r="K40" i="7"/>
  <c r="P37" i="7"/>
  <c r="L40" i="7"/>
  <c r="N40" i="7"/>
  <c r="M40" i="7"/>
  <c r="S39" i="7" l="1"/>
  <c r="P40" i="7"/>
  <c r="P36" i="7"/>
  <c r="I83" i="5" l="1"/>
  <c r="G16" i="4" l="1"/>
  <c r="G13" i="4"/>
  <c r="G7" i="4"/>
  <c r="F19" i="4"/>
  <c r="F16" i="4"/>
  <c r="F13" i="4"/>
  <c r="F10" i="4"/>
  <c r="F7" i="4"/>
  <c r="E16" i="4"/>
  <c r="E13" i="4"/>
  <c r="E10" i="4"/>
  <c r="D13" i="4"/>
  <c r="D10" i="4"/>
  <c r="D7" i="4"/>
  <c r="D125" i="5"/>
  <c r="I124" i="5"/>
  <c r="I129" i="5" s="1"/>
  <c r="I134" i="5" s="1"/>
  <c r="I123" i="5"/>
  <c r="I128" i="5" s="1"/>
  <c r="I122" i="5"/>
  <c r="I121" i="5"/>
  <c r="I120" i="5"/>
  <c r="G104" i="5"/>
  <c r="F104" i="5"/>
  <c r="E104" i="5"/>
  <c r="D104" i="5"/>
  <c r="I103" i="5"/>
  <c r="I101" i="5"/>
  <c r="I100" i="5"/>
  <c r="I99" i="5"/>
  <c r="I98" i="5"/>
  <c r="I97" i="5"/>
  <c r="H96" i="5"/>
  <c r="G96" i="5"/>
  <c r="F96" i="5"/>
  <c r="E96" i="5"/>
  <c r="D96" i="5"/>
  <c r="I95" i="5"/>
  <c r="I94" i="5"/>
  <c r="I93" i="5"/>
  <c r="I92" i="5"/>
  <c r="I91" i="5"/>
  <c r="I90" i="5"/>
  <c r="I89" i="5"/>
  <c r="H88" i="5"/>
  <c r="G88" i="5"/>
  <c r="F88" i="5"/>
  <c r="E88" i="5"/>
  <c r="D88" i="5"/>
  <c r="I87" i="5"/>
  <c r="I86" i="5"/>
  <c r="I85" i="5"/>
  <c r="I84" i="5"/>
  <c r="G18" i="4"/>
  <c r="G15" i="4"/>
  <c r="G12" i="4"/>
  <c r="G9" i="4"/>
  <c r="F15" i="4"/>
  <c r="F12" i="4"/>
  <c r="F9" i="4"/>
  <c r="E18" i="4"/>
  <c r="E15" i="4"/>
  <c r="D18" i="4"/>
  <c r="D15" i="4"/>
  <c r="D12" i="4"/>
  <c r="H75" i="5"/>
  <c r="G75" i="5"/>
  <c r="F75" i="5"/>
  <c r="E75" i="5"/>
  <c r="D75" i="5"/>
  <c r="F61" i="5"/>
  <c r="E61" i="5"/>
  <c r="D61" i="5"/>
  <c r="H54" i="5"/>
  <c r="H33" i="5"/>
  <c r="G33" i="5"/>
  <c r="F33" i="5"/>
  <c r="E33" i="5"/>
  <c r="D33" i="5"/>
  <c r="H25" i="5"/>
  <c r="G25" i="5"/>
  <c r="F25" i="5"/>
  <c r="E25" i="5"/>
  <c r="D25" i="5"/>
  <c r="H13" i="5"/>
  <c r="G13" i="5"/>
  <c r="F13" i="5"/>
  <c r="I126" i="5" l="1"/>
  <c r="I125" i="5"/>
  <c r="I127" i="5"/>
  <c r="F80" i="5"/>
  <c r="G80" i="5"/>
  <c r="D80" i="5"/>
  <c r="E80" i="5"/>
  <c r="H80" i="5"/>
  <c r="J96" i="5"/>
  <c r="H132" i="5"/>
  <c r="E17" i="4"/>
  <c r="F14" i="4"/>
  <c r="J61" i="5"/>
  <c r="H15" i="4"/>
  <c r="F132" i="5"/>
  <c r="E12" i="4"/>
  <c r="E14" i="4" s="1"/>
  <c r="F11" i="4"/>
  <c r="J125" i="5"/>
  <c r="E134" i="5"/>
  <c r="G133" i="5"/>
  <c r="E7" i="4"/>
  <c r="D9" i="4"/>
  <c r="F17" i="4"/>
  <c r="G14" i="4"/>
  <c r="H13" i="4"/>
  <c r="E19" i="4"/>
  <c r="E20" i="4" s="1"/>
  <c r="D14" i="4"/>
  <c r="E132" i="5"/>
  <c r="E9" i="4"/>
  <c r="E11" i="4" s="1"/>
  <c r="H133" i="5"/>
  <c r="F18" i="4"/>
  <c r="F20" i="4" s="1"/>
  <c r="G17" i="4"/>
  <c r="E133" i="5"/>
  <c r="H134" i="5"/>
  <c r="G130" i="5"/>
  <c r="G19" i="4"/>
  <c r="G20" i="4" s="1"/>
  <c r="D16" i="4"/>
  <c r="H16" i="4" s="1"/>
  <c r="H131" i="5"/>
  <c r="D19" i="4"/>
  <c r="G132" i="5"/>
  <c r="F133" i="5"/>
  <c r="J25" i="5"/>
  <c r="G134" i="5"/>
  <c r="G131" i="5"/>
  <c r="F131" i="5"/>
  <c r="G10" i="4"/>
  <c r="G11" i="4" s="1"/>
  <c r="J104" i="5"/>
  <c r="E130" i="5"/>
  <c r="F134" i="5"/>
  <c r="F130" i="5"/>
  <c r="I130" i="5" l="1"/>
  <c r="J80" i="5"/>
  <c r="H7" i="4"/>
  <c r="I133" i="5"/>
  <c r="I131" i="5"/>
  <c r="H19" i="4"/>
  <c r="D17" i="4"/>
  <c r="I132" i="5"/>
  <c r="J75" i="5"/>
  <c r="H135" i="5"/>
  <c r="D135" i="5"/>
  <c r="H12" i="4"/>
  <c r="E22" i="4"/>
  <c r="D22" i="4"/>
  <c r="H10" i="4"/>
  <c r="D20" i="4"/>
  <c r="E135" i="5"/>
  <c r="H9" i="4"/>
  <c r="D11" i="4"/>
  <c r="G22" i="4"/>
  <c r="H18" i="4"/>
  <c r="J88" i="5"/>
  <c r="G135" i="5"/>
  <c r="F135" i="5"/>
  <c r="J130" i="5"/>
  <c r="I135" i="5" l="1"/>
  <c r="J135" i="5" s="1"/>
  <c r="H20" i="4"/>
  <c r="H11" i="4"/>
  <c r="G6" i="4" l="1"/>
  <c r="F6" i="4"/>
  <c r="E6" i="4"/>
  <c r="E21" i="4" l="1"/>
  <c r="E23" i="4" s="1"/>
  <c r="E8" i="4"/>
  <c r="H6" i="4"/>
  <c r="H8" i="4" s="1"/>
  <c r="D21" i="4"/>
  <c r="D8" i="4"/>
  <c r="F8" i="4"/>
  <c r="F21" i="4"/>
  <c r="G21" i="4"/>
  <c r="G23" i="4" s="1"/>
  <c r="G8" i="4"/>
  <c r="H21" i="4" l="1"/>
  <c r="D23" i="4"/>
  <c r="F22" i="4"/>
  <c r="H22" i="4" s="1"/>
  <c r="F23" i="4" l="1"/>
  <c r="H23" i="4"/>
  <c r="H14" i="4"/>
  <c r="H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山梨県</author>
  </authors>
  <commentList>
    <comment ref="E15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括弧内に手当名入力</t>
        </r>
      </text>
    </comment>
    <comment ref="G1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括弧内に１人当の金額入力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山梨県</author>
  </authors>
  <commentList>
    <comment ref="F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上限１4０日</t>
        </r>
      </text>
    </comment>
    <comment ref="I9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上限１４０日</t>
        </r>
      </text>
    </comment>
    <comment ref="L9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上限１４０日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0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I10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L10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2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I12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L12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F13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F14" authorId="0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I14" authorId="0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L14" authorId="0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H15" authorId="0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トライアル雇用で利用した場合は空欄。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8" authorId="0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G18" authorId="0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女性研修生のみ</t>
        </r>
      </text>
    </comment>
    <comment ref="I18" authorId="0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J18" authorId="0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女性研修生のみ</t>
        </r>
      </text>
    </comment>
    <comment ref="L18" authorId="0" shapeId="0" xr:uid="{00000000-0006-0000-02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最大８ヶ月</t>
        </r>
      </text>
    </comment>
    <comment ref="M18" authorId="0" shapeId="0" xr:uid="{00000000-0006-0000-02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女性研修生のみ</t>
        </r>
      </text>
    </comment>
    <comment ref="E33" authorId="0" shapeId="0" xr:uid="{00000000-0006-0000-02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上限６０日</t>
        </r>
      </text>
    </comment>
    <comment ref="E34" authorId="0" shapeId="0" xr:uid="{00000000-0006-0000-02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最大３ヶ月</t>
        </r>
      </text>
    </comment>
    <comment ref="E36" authorId="0" shapeId="0" xr:uid="{00000000-0006-0000-02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最大３ヶ月</t>
        </r>
      </text>
    </comment>
    <comment ref="I48" authorId="0" shapeId="0" xr:uid="{00000000-0006-0000-0200-000018000000}">
      <text>
        <r>
          <rPr>
            <b/>
            <sz val="9"/>
            <color indexed="81"/>
            <rFont val="MS P ゴシック"/>
            <family val="3"/>
            <charset val="128"/>
          </rPr>
          <t>養成計画の内容を記入
（例）
現在FW研修中(FW1-1名、FW2-1名)の者を研修を継続して１、２年次にＦＷとして養成。
１年次と３年次に新規採用した者を３年次５年次にＦＷとして養成。
また、ＦL及びＦＭ研修は1年次に各1名養成。　　　など</t>
        </r>
      </text>
    </comment>
  </commentList>
</comments>
</file>

<file path=xl/sharedStrings.xml><?xml version="1.0" encoding="utf-8"?>
<sst xmlns="http://schemas.openxmlformats.org/spreadsheetml/2006/main" count="553" uniqueCount="214">
  <si>
    <t>補助金等</t>
    <rPh sb="0" eb="3">
      <t>ホジョキン</t>
    </rPh>
    <rPh sb="3" eb="4">
      <t>トウ</t>
    </rPh>
    <phoneticPr fontId="1"/>
  </si>
  <si>
    <t>合　　　　計</t>
  </si>
  <si>
    <t>事業の合理化</t>
  </si>
  <si>
    <t>雇用管理の改善</t>
  </si>
  <si>
    <t>合　　計</t>
  </si>
  <si>
    <t>５　年　次</t>
  </si>
  <si>
    <t>４　年　次</t>
  </si>
  <si>
    <t>３　年　次</t>
  </si>
  <si>
    <t>２　年　次</t>
  </si>
  <si>
    <t>１　年　次</t>
  </si>
  <si>
    <t>合計</t>
  </si>
  <si>
    <t>補助金</t>
  </si>
  <si>
    <t>市中銀行</t>
  </si>
  <si>
    <t>制度資金</t>
  </si>
  <si>
    <t>自己資金</t>
  </si>
  <si>
    <t>調　　　達　　　方　　　法</t>
  </si>
  <si>
    <t>項　　　　目</t>
  </si>
  <si>
    <t>年　次</t>
  </si>
  <si>
    <t>単位：千円</t>
    <rPh sb="0" eb="2">
      <t>タンイ</t>
    </rPh>
    <rPh sb="3" eb="5">
      <t>センエン</t>
    </rPh>
    <phoneticPr fontId="4"/>
  </si>
  <si>
    <t>　　ウ　資金調達方法</t>
    <rPh sb="4" eb="6">
      <t>シキン</t>
    </rPh>
    <rPh sb="6" eb="8">
      <t>チョウタツ</t>
    </rPh>
    <rPh sb="8" eb="10">
      <t>ホウホウ</t>
    </rPh>
    <phoneticPr fontId="4"/>
  </si>
  <si>
    <t>　</t>
    <phoneticPr fontId="6"/>
  </si>
  <si>
    <t>４　（ ３ ）</t>
    <phoneticPr fontId="6"/>
  </si>
  <si>
    <t>総合計</t>
    <rPh sb="0" eb="3">
      <t>ソウゴウケイ</t>
    </rPh>
    <phoneticPr fontId="4"/>
  </si>
  <si>
    <t>補助金</t>
    <rPh sb="0" eb="3">
      <t>ホジョキン</t>
    </rPh>
    <phoneticPr fontId="4"/>
  </si>
  <si>
    <t>市中資金</t>
    <rPh sb="0" eb="2">
      <t>シチュウ</t>
    </rPh>
    <rPh sb="2" eb="4">
      <t>シキン</t>
    </rPh>
    <phoneticPr fontId="4"/>
  </si>
  <si>
    <t>制度資金</t>
    <rPh sb="0" eb="2">
      <t>セイド</t>
    </rPh>
    <rPh sb="2" eb="4">
      <t>シキン</t>
    </rPh>
    <phoneticPr fontId="6"/>
  </si>
  <si>
    <t>自己資金</t>
    <rPh sb="0" eb="2">
      <t>ジコ</t>
    </rPh>
    <rPh sb="2" eb="4">
      <t>シキン</t>
    </rPh>
    <phoneticPr fontId="4"/>
  </si>
  <si>
    <t>合計</t>
    <rPh sb="0" eb="2">
      <t>ゴウケイ</t>
    </rPh>
    <phoneticPr fontId="4"/>
  </si>
  <si>
    <t>制度資金</t>
    <rPh sb="0" eb="2">
      <t>セイド</t>
    </rPh>
    <rPh sb="2" eb="4">
      <t>シキン</t>
    </rPh>
    <phoneticPr fontId="4"/>
  </si>
  <si>
    <t>計</t>
    <rPh sb="0" eb="1">
      <t>ケイ</t>
    </rPh>
    <phoneticPr fontId="4"/>
  </si>
  <si>
    <t>補助金</t>
    <rPh sb="0" eb="3">
      <t>ホジョキン</t>
    </rPh>
    <phoneticPr fontId="6"/>
  </si>
  <si>
    <t>賞与有り</t>
    <rPh sb="0" eb="2">
      <t>ショウヨ</t>
    </rPh>
    <rPh sb="2" eb="3">
      <t>ア</t>
    </rPh>
    <phoneticPr fontId="6"/>
  </si>
  <si>
    <t>年間費用</t>
    <rPh sb="0" eb="2">
      <t>ネンカン</t>
    </rPh>
    <rPh sb="2" eb="4">
      <t>ヒヨウ</t>
    </rPh>
    <phoneticPr fontId="6"/>
  </si>
  <si>
    <t>賞与なし</t>
    <rPh sb="0" eb="2">
      <t>ショウヨ</t>
    </rPh>
    <phoneticPr fontId="6"/>
  </si>
  <si>
    <t>費用</t>
    <rPh sb="0" eb="2">
      <t>ヒヨウ</t>
    </rPh>
    <phoneticPr fontId="6"/>
  </si>
  <si>
    <t>手当額計</t>
    <rPh sb="0" eb="2">
      <t>テアテ</t>
    </rPh>
    <rPh sb="2" eb="3">
      <t>ガク</t>
    </rPh>
    <rPh sb="3" eb="4">
      <t>ケイ</t>
    </rPh>
    <phoneticPr fontId="6"/>
  </si>
  <si>
    <t>手当額</t>
    <rPh sb="0" eb="2">
      <t>テアテ</t>
    </rPh>
    <rPh sb="2" eb="3">
      <t>ガク</t>
    </rPh>
    <phoneticPr fontId="6"/>
  </si>
  <si>
    <t>子供(　　　　　　/人)</t>
    <rPh sb="0" eb="2">
      <t>コドモ</t>
    </rPh>
    <rPh sb="10" eb="11">
      <t>ヒト</t>
    </rPh>
    <phoneticPr fontId="6"/>
  </si>
  <si>
    <t>配偶者</t>
    <rPh sb="0" eb="3">
      <t>ハイグウシャ</t>
    </rPh>
    <phoneticPr fontId="6"/>
  </si>
  <si>
    <t>扶養</t>
    <rPh sb="0" eb="2">
      <t>フヨウ</t>
    </rPh>
    <phoneticPr fontId="6"/>
  </si>
  <si>
    <t>その他
（　　　　　　　　）</t>
    <rPh sb="2" eb="3">
      <t>タ</t>
    </rPh>
    <phoneticPr fontId="6"/>
  </si>
  <si>
    <t>役職</t>
    <rPh sb="0" eb="2">
      <t>ヤクショク</t>
    </rPh>
    <phoneticPr fontId="6"/>
  </si>
  <si>
    <t>通勤</t>
    <rPh sb="0" eb="2">
      <t>ツウキン</t>
    </rPh>
    <phoneticPr fontId="6"/>
  </si>
  <si>
    <t>手当(1月)</t>
    <rPh sb="0" eb="2">
      <t>テアテ</t>
    </rPh>
    <rPh sb="4" eb="5">
      <t>ツキ</t>
    </rPh>
    <phoneticPr fontId="6"/>
  </si>
  <si>
    <t>小計</t>
    <rPh sb="0" eb="1">
      <t>ショウ</t>
    </rPh>
    <rPh sb="1" eb="2">
      <t>ケイ</t>
    </rPh>
    <phoneticPr fontId="6"/>
  </si>
  <si>
    <t>社会保険
合計</t>
    <rPh sb="0" eb="2">
      <t>シャカイ</t>
    </rPh>
    <rPh sb="2" eb="4">
      <t>ホケン</t>
    </rPh>
    <rPh sb="5" eb="7">
      <t>ゴウケイ</t>
    </rPh>
    <phoneticPr fontId="6"/>
  </si>
  <si>
    <t>保険料</t>
    <rPh sb="0" eb="2">
      <t>ホケン</t>
    </rPh>
    <phoneticPr fontId="6"/>
  </si>
  <si>
    <t>保険料率</t>
    <rPh sb="0" eb="2">
      <t>ホケン</t>
    </rPh>
    <rPh sb="2" eb="4">
      <t>リョウリツ</t>
    </rPh>
    <phoneticPr fontId="6"/>
  </si>
  <si>
    <t>介護保険該当</t>
    <rPh sb="0" eb="2">
      <t>カイゴ</t>
    </rPh>
    <rPh sb="2" eb="4">
      <t>ホケン</t>
    </rPh>
    <rPh sb="4" eb="6">
      <t>ガイトウ</t>
    </rPh>
    <phoneticPr fontId="6"/>
  </si>
  <si>
    <t>介護保険非該当</t>
    <rPh sb="0" eb="2">
      <t>カイゴ</t>
    </rPh>
    <rPh sb="2" eb="4">
      <t>ホケン</t>
    </rPh>
    <rPh sb="4" eb="7">
      <t>ヒガイトウ</t>
    </rPh>
    <phoneticPr fontId="6"/>
  </si>
  <si>
    <t>健康保険</t>
    <rPh sb="0" eb="2">
      <t>ケンコウ</t>
    </rPh>
    <rPh sb="2" eb="4">
      <t>ホケン</t>
    </rPh>
    <phoneticPr fontId="6"/>
  </si>
  <si>
    <t>厚生年金</t>
    <rPh sb="0" eb="2">
      <t>コウセイ</t>
    </rPh>
    <rPh sb="2" eb="4">
      <t>ネンキン</t>
    </rPh>
    <phoneticPr fontId="6"/>
  </si>
  <si>
    <t>雇用保険</t>
    <rPh sb="0" eb="2">
      <t>コヨウ</t>
    </rPh>
    <rPh sb="2" eb="4">
      <t>ホケン</t>
    </rPh>
    <phoneticPr fontId="6"/>
  </si>
  <si>
    <t>労災保険</t>
    <rPh sb="0" eb="2">
      <t>ロウサイ</t>
    </rPh>
    <rPh sb="2" eb="4">
      <t>ホケン</t>
    </rPh>
    <phoneticPr fontId="6"/>
  </si>
  <si>
    <t>保険料</t>
    <rPh sb="0" eb="3">
      <t>ホケンリョウ</t>
    </rPh>
    <phoneticPr fontId="6"/>
  </si>
  <si>
    <t>←プルダウン選択</t>
    <rPh sb="6" eb="8">
      <t>センタク</t>
    </rPh>
    <phoneticPr fontId="6"/>
  </si>
  <si>
    <t>４０歳未満[○]以上[×]</t>
    <rPh sb="2" eb="3">
      <t>サイ</t>
    </rPh>
    <rPh sb="3" eb="5">
      <t>ミマン</t>
    </rPh>
    <rPh sb="8" eb="10">
      <t>イジョウ</t>
    </rPh>
    <phoneticPr fontId="6"/>
  </si>
  <si>
    <t>給与月額</t>
    <rPh sb="0" eb="2">
      <t>キュウヨ</t>
    </rPh>
    <rPh sb="2" eb="4">
      <t>ゲツガク</t>
    </rPh>
    <phoneticPr fontId="6"/>
  </si>
  <si>
    <t>灰色セル自動計算</t>
    <rPh sb="0" eb="2">
      <t>ハイイロ</t>
    </rPh>
    <rPh sb="4" eb="6">
      <t>ジドウ</t>
    </rPh>
    <rPh sb="6" eb="8">
      <t>ケイサン</t>
    </rPh>
    <phoneticPr fontId="6"/>
  </si>
  <si>
    <t>入力不可</t>
    <rPh sb="0" eb="2">
      <t>ニュウリョク</t>
    </rPh>
    <rPh sb="2" eb="4">
      <t>フカ</t>
    </rPh>
    <phoneticPr fontId="6"/>
  </si>
  <si>
    <t>黄色セル手入力</t>
    <rPh sb="0" eb="2">
      <t>キイロ</t>
    </rPh>
    <rPh sb="4" eb="7">
      <t>テニュウリョク</t>
    </rPh>
    <phoneticPr fontId="6"/>
  </si>
  <si>
    <t>手入力</t>
    <rPh sb="0" eb="3">
      <t>テニュウリョク</t>
    </rPh>
    <phoneticPr fontId="6"/>
  </si>
  <si>
    <t>人件費関係資金計画表</t>
    <rPh sb="0" eb="3">
      <t>ジンケンヒ</t>
    </rPh>
    <rPh sb="3" eb="5">
      <t>カンケイ</t>
    </rPh>
    <rPh sb="5" eb="7">
      <t>シキン</t>
    </rPh>
    <rPh sb="7" eb="9">
      <t>ケイカク</t>
    </rPh>
    <rPh sb="9" eb="10">
      <t>ヒョウ</t>
    </rPh>
    <phoneticPr fontId="6"/>
  </si>
  <si>
    <t>備考</t>
    <rPh sb="0" eb="2">
      <t>ビコウ</t>
    </rPh>
    <phoneticPr fontId="4"/>
  </si>
  <si>
    <t>年次</t>
    <rPh sb="0" eb="2">
      <t>ネンジ</t>
    </rPh>
    <phoneticPr fontId="4"/>
  </si>
  <si>
    <t>細目</t>
    <rPh sb="0" eb="2">
      <t>サイモク</t>
    </rPh>
    <phoneticPr fontId="4"/>
  </si>
  <si>
    <t>調達方法</t>
    <rPh sb="0" eb="2">
      <t>チョウタツ</t>
    </rPh>
    <rPh sb="2" eb="4">
      <t>ホウホウ</t>
    </rPh>
    <phoneticPr fontId="4"/>
  </si>
  <si>
    <t>項目</t>
    <rPh sb="0" eb="2">
      <t>コウモク</t>
    </rPh>
    <phoneticPr fontId="4"/>
  </si>
  <si>
    <t>(千円）</t>
    <rPh sb="1" eb="3">
      <t>センエン</t>
    </rPh>
    <phoneticPr fontId="6"/>
  </si>
  <si>
    <t>人員輸送車</t>
    <rPh sb="0" eb="2">
      <t>ジンイン</t>
    </rPh>
    <rPh sb="2" eb="5">
      <t>ユソウシャ</t>
    </rPh>
    <phoneticPr fontId="4"/>
  </si>
  <si>
    <t>林内作業車</t>
  </si>
  <si>
    <t>ホイールローダ</t>
  </si>
  <si>
    <t>クローラローダ</t>
  </si>
  <si>
    <t>バックホー</t>
  </si>
  <si>
    <t>グラップル付トラック</t>
  </si>
  <si>
    <t>クレーン付トラック</t>
  </si>
  <si>
    <t>プロセッサ</t>
  </si>
  <si>
    <t>スイングヤーダ</t>
  </si>
  <si>
    <t>タワーヤーダ</t>
  </si>
  <si>
    <t>ハーベスタ</t>
  </si>
  <si>
    <t>フォワーダ</t>
  </si>
  <si>
    <t xml:space="preserve">トラクタ（スキッダ） </t>
  </si>
  <si>
    <t>高性能林業機械リスト</t>
    <rPh sb="0" eb="3">
      <t>コウセイノウ</t>
    </rPh>
    <rPh sb="3" eb="5">
      <t>リンギョウ</t>
    </rPh>
    <rPh sb="5" eb="7">
      <t>キカイ</t>
    </rPh>
    <phoneticPr fontId="4"/>
  </si>
  <si>
    <t>助成額計</t>
    <rPh sb="0" eb="3">
      <t>ジョセイガク</t>
    </rPh>
    <rPh sb="3" eb="4">
      <t>ケイ</t>
    </rPh>
    <phoneticPr fontId="4"/>
  </si>
  <si>
    <t>人数計</t>
    <rPh sb="0" eb="2">
      <t>ニンズウ</t>
    </rPh>
    <rPh sb="2" eb="3">
      <t>ケイ</t>
    </rPh>
    <phoneticPr fontId="4"/>
  </si>
  <si>
    <t>TR　合計</t>
    <rPh sb="3" eb="5">
      <t>ゴウケイ</t>
    </rPh>
    <phoneticPr fontId="4"/>
  </si>
  <si>
    <t>助成額　合計</t>
    <rPh sb="0" eb="3">
      <t>ジョセイガク</t>
    </rPh>
    <rPh sb="4" eb="6">
      <t>ゴウケイ</t>
    </rPh>
    <phoneticPr fontId="4"/>
  </si>
  <si>
    <t>機械等経費</t>
    <rPh sb="0" eb="3">
      <t>キカイトウ</t>
    </rPh>
    <rPh sb="3" eb="5">
      <t>ケイヒ</t>
    </rPh>
    <phoneticPr fontId="4"/>
  </si>
  <si>
    <t>安全向上対策費</t>
    <rPh sb="0" eb="2">
      <t>アンゼン</t>
    </rPh>
    <rPh sb="2" eb="4">
      <t>コウジョウ</t>
    </rPh>
    <rPh sb="4" eb="7">
      <t>タイサクヒ</t>
    </rPh>
    <phoneticPr fontId="4"/>
  </si>
  <si>
    <t>研修準備費</t>
    <rPh sb="0" eb="2">
      <t>ケンシュウ</t>
    </rPh>
    <rPh sb="2" eb="4">
      <t>ジュンビ</t>
    </rPh>
    <rPh sb="4" eb="5">
      <t>ヒ</t>
    </rPh>
    <phoneticPr fontId="4"/>
  </si>
  <si>
    <t>資材費</t>
    <rPh sb="0" eb="2">
      <t>シザイ</t>
    </rPh>
    <rPh sb="2" eb="3">
      <t>ヒ</t>
    </rPh>
    <phoneticPr fontId="4"/>
  </si>
  <si>
    <t>助成金</t>
    <rPh sb="0" eb="3">
      <t>ジョセイキン</t>
    </rPh>
    <phoneticPr fontId="4"/>
  </si>
  <si>
    <t>研修業務管理費（月）</t>
    <rPh sb="0" eb="2">
      <t>ケンシュウ</t>
    </rPh>
    <rPh sb="2" eb="4">
      <t>ギョウム</t>
    </rPh>
    <rPh sb="4" eb="7">
      <t>カンリヒ</t>
    </rPh>
    <rPh sb="8" eb="9">
      <t>ツキ</t>
    </rPh>
    <phoneticPr fontId="4"/>
  </si>
  <si>
    <t>その他経費</t>
    <rPh sb="2" eb="3">
      <t>タ</t>
    </rPh>
    <rPh sb="3" eb="5">
      <t>ケイヒ</t>
    </rPh>
    <phoneticPr fontId="4"/>
  </si>
  <si>
    <t>雇用促進支援費</t>
    <rPh sb="0" eb="2">
      <t>コヨウ</t>
    </rPh>
    <rPh sb="2" eb="4">
      <t>ソクシン</t>
    </rPh>
    <rPh sb="4" eb="6">
      <t>シエン</t>
    </rPh>
    <rPh sb="6" eb="7">
      <t>ヒ</t>
    </rPh>
    <phoneticPr fontId="4"/>
  </si>
  <si>
    <t>就業環境整備費</t>
    <rPh sb="0" eb="2">
      <t>シュウギョウ</t>
    </rPh>
    <rPh sb="2" eb="4">
      <t>カンキョウ</t>
    </rPh>
    <rPh sb="4" eb="6">
      <t>セイビ</t>
    </rPh>
    <rPh sb="6" eb="7">
      <t>ヒ</t>
    </rPh>
    <phoneticPr fontId="4"/>
  </si>
  <si>
    <t>研修
計画</t>
    <rPh sb="0" eb="2">
      <t>ケンシュウ</t>
    </rPh>
    <rPh sb="3" eb="5">
      <t>ケイカク</t>
    </rPh>
    <phoneticPr fontId="4"/>
  </si>
  <si>
    <t>労災保険料（技術習得推進費×６％）</t>
    <rPh sb="0" eb="2">
      <t>ロウサイ</t>
    </rPh>
    <rPh sb="2" eb="5">
      <t>ホケンリョウ</t>
    </rPh>
    <rPh sb="6" eb="8">
      <t>ギジュツ</t>
    </rPh>
    <rPh sb="8" eb="10">
      <t>シュウトク</t>
    </rPh>
    <rPh sb="10" eb="12">
      <t>スイシン</t>
    </rPh>
    <rPh sb="12" eb="13">
      <t>ヒ</t>
    </rPh>
    <phoneticPr fontId="4"/>
  </si>
  <si>
    <t>ＦＷ養成計画3(3)ウa</t>
    <rPh sb="2" eb="4">
      <t>ヨウセイ</t>
    </rPh>
    <rPh sb="4" eb="6">
      <t>ケイカク</t>
    </rPh>
    <phoneticPr fontId="4"/>
  </si>
  <si>
    <t>技術習得推進費（月）</t>
    <rPh sb="0" eb="2">
      <t>ギジュツ</t>
    </rPh>
    <rPh sb="2" eb="4">
      <t>シュウトク</t>
    </rPh>
    <rPh sb="4" eb="6">
      <t>スイシン</t>
    </rPh>
    <rPh sb="6" eb="7">
      <t>ヒ</t>
    </rPh>
    <rPh sb="8" eb="9">
      <t>ツキ</t>
    </rPh>
    <phoneticPr fontId="4"/>
  </si>
  <si>
    <t>研修生</t>
    <rPh sb="0" eb="3">
      <t>ケンシュウセイ</t>
    </rPh>
    <phoneticPr fontId="4"/>
  </si>
  <si>
    <t>採用計画</t>
    <rPh sb="0" eb="2">
      <t>サイヨウ</t>
    </rPh>
    <rPh sb="2" eb="4">
      <t>ケイカク</t>
    </rPh>
    <phoneticPr fontId="4"/>
  </si>
  <si>
    <t>指導費（日）</t>
    <rPh sb="0" eb="2">
      <t>シドウ</t>
    </rPh>
    <rPh sb="2" eb="3">
      <t>ヒ</t>
    </rPh>
    <rPh sb="4" eb="5">
      <t>ヒ</t>
    </rPh>
    <phoneticPr fontId="4"/>
  </si>
  <si>
    <t>計画書該当項目</t>
    <rPh sb="0" eb="3">
      <t>ケイカクショ</t>
    </rPh>
    <rPh sb="3" eb="5">
      <t>ガイトウ</t>
    </rPh>
    <rPh sb="5" eb="7">
      <t>コウモク</t>
    </rPh>
    <phoneticPr fontId="4"/>
  </si>
  <si>
    <t>5年次</t>
    <rPh sb="1" eb="3">
      <t>ネンジ</t>
    </rPh>
    <phoneticPr fontId="4"/>
  </si>
  <si>
    <t>4年次</t>
    <rPh sb="1" eb="3">
      <t>ネンジ</t>
    </rPh>
    <phoneticPr fontId="4"/>
  </si>
  <si>
    <t>3年次</t>
    <rPh sb="1" eb="3">
      <t>ネンジ</t>
    </rPh>
    <phoneticPr fontId="4"/>
  </si>
  <si>
    <t>2年次</t>
    <rPh sb="1" eb="3">
      <t>ネンジ</t>
    </rPh>
    <phoneticPr fontId="4"/>
  </si>
  <si>
    <t>1年次</t>
    <rPh sb="1" eb="3">
      <t>ネンジ</t>
    </rPh>
    <phoneticPr fontId="4"/>
  </si>
  <si>
    <t>助成額</t>
    <rPh sb="0" eb="2">
      <t>ジョセイ</t>
    </rPh>
    <rPh sb="2" eb="3">
      <t>ガク</t>
    </rPh>
    <phoneticPr fontId="4"/>
  </si>
  <si>
    <t>単価</t>
    <rPh sb="0" eb="2">
      <t>タンカ</t>
    </rPh>
    <phoneticPr fontId="4"/>
  </si>
  <si>
    <t>日数
（月数）</t>
    <rPh sb="0" eb="2">
      <t>ニッスウ</t>
    </rPh>
    <rPh sb="4" eb="6">
      <t>ツキスウ</t>
    </rPh>
    <phoneticPr fontId="4"/>
  </si>
  <si>
    <t>トライアル研修</t>
    <rPh sb="5" eb="7">
      <t>ケンシュウ</t>
    </rPh>
    <phoneticPr fontId="4"/>
  </si>
  <si>
    <t>科目</t>
    <rPh sb="0" eb="2">
      <t>カモク</t>
    </rPh>
    <phoneticPr fontId="4"/>
  </si>
  <si>
    <t>研修生数（人）</t>
    <rPh sb="0" eb="3">
      <t>ケンシュウセイ</t>
    </rPh>
    <rPh sb="3" eb="4">
      <t>スウ</t>
    </rPh>
    <rPh sb="5" eb="6">
      <t>ニン</t>
    </rPh>
    <phoneticPr fontId="4"/>
  </si>
  <si>
    <t>総合計</t>
    <rPh sb="0" eb="1">
      <t>ソウ</t>
    </rPh>
    <rPh sb="1" eb="3">
      <t>ゴウケイ</t>
    </rPh>
    <phoneticPr fontId="4"/>
  </si>
  <si>
    <t>ＦＷ３　合計</t>
    <rPh sb="4" eb="6">
      <t>ゴウケイ</t>
    </rPh>
    <phoneticPr fontId="4"/>
  </si>
  <si>
    <t>ＦＷ２　合計</t>
    <rPh sb="4" eb="6">
      <t>ゴウケイ</t>
    </rPh>
    <phoneticPr fontId="4"/>
  </si>
  <si>
    <t>ＦＷ１合計</t>
    <rPh sb="3" eb="5">
      <t>ゴウケイ</t>
    </rPh>
    <phoneticPr fontId="4"/>
  </si>
  <si>
    <t>労災保険料
（技術習得推進費×６％）</t>
    <rPh sb="0" eb="2">
      <t>ロウサイ</t>
    </rPh>
    <rPh sb="2" eb="5">
      <t>ホケンリョウ</t>
    </rPh>
    <rPh sb="7" eb="9">
      <t>ギジュツ</t>
    </rPh>
    <rPh sb="9" eb="11">
      <t>シュウトク</t>
    </rPh>
    <rPh sb="11" eb="13">
      <t>スイシン</t>
    </rPh>
    <rPh sb="13" eb="14">
      <t>ヒ</t>
    </rPh>
    <phoneticPr fontId="4"/>
  </si>
  <si>
    <t>フォレストワーカー研修（３年目）</t>
    <rPh sb="9" eb="11">
      <t>ケンシュウ</t>
    </rPh>
    <rPh sb="13" eb="15">
      <t>ネンメ</t>
    </rPh>
    <phoneticPr fontId="4"/>
  </si>
  <si>
    <t>フォレストワーカー研修（２年目）</t>
    <rPh sb="9" eb="11">
      <t>ケンシュウ</t>
    </rPh>
    <rPh sb="13" eb="15">
      <t>ネンメ</t>
    </rPh>
    <phoneticPr fontId="4"/>
  </si>
  <si>
    <t>フォレストワーカー研修（１年目）</t>
    <rPh sb="9" eb="11">
      <t>ケンシュウ</t>
    </rPh>
    <rPh sb="13" eb="15">
      <t>ネンメ</t>
    </rPh>
    <phoneticPr fontId="4"/>
  </si>
  <si>
    <t>自動入力</t>
    <rPh sb="0" eb="2">
      <t>ジドウ</t>
    </rPh>
    <rPh sb="2" eb="4">
      <t>ニュウリョク</t>
    </rPh>
    <phoneticPr fontId="4"/>
  </si>
  <si>
    <t>入力箇所</t>
    <rPh sb="0" eb="2">
      <t>ニュウリョク</t>
    </rPh>
    <rPh sb="2" eb="4">
      <t>カショ</t>
    </rPh>
    <phoneticPr fontId="4"/>
  </si>
  <si>
    <t>年間保険料（千円）←</t>
    <rPh sb="0" eb="2">
      <t>ネンカン</t>
    </rPh>
    <rPh sb="2" eb="5">
      <t>ホケンリョウ</t>
    </rPh>
    <rPh sb="6" eb="8">
      <t>センエン</t>
    </rPh>
    <phoneticPr fontId="1"/>
  </si>
  <si>
    <t>リスト</t>
    <phoneticPr fontId="4"/>
  </si>
  <si>
    <t>No</t>
    <phoneticPr fontId="4"/>
  </si>
  <si>
    <t>TR</t>
    <phoneticPr fontId="4"/>
  </si>
  <si>
    <t>ＦＭ研修</t>
    <rPh sb="2" eb="4">
      <t>ケンシュウ</t>
    </rPh>
    <phoneticPr fontId="4"/>
  </si>
  <si>
    <t>4イ</t>
    <phoneticPr fontId="4"/>
  </si>
  <si>
    <t>ＦＬ研修</t>
    <rPh sb="2" eb="4">
      <t>ケンシュウ</t>
    </rPh>
    <phoneticPr fontId="4"/>
  </si>
  <si>
    <t>助成金</t>
  </si>
  <si>
    <t>3(3)ウ(ｳ)a</t>
    <phoneticPr fontId="4"/>
  </si>
  <si>
    <t>養成
計画</t>
    <rPh sb="0" eb="2">
      <t>ヨウセイ</t>
    </rPh>
    <rPh sb="3" eb="5">
      <t>ケイカク</t>
    </rPh>
    <phoneticPr fontId="4"/>
  </si>
  <si>
    <t>ＦＬ・ＦＭ研修</t>
    <rPh sb="5" eb="7">
      <t>ケンシュウ</t>
    </rPh>
    <phoneticPr fontId="4"/>
  </si>
  <si>
    <t>ＦＷ３</t>
    <phoneticPr fontId="4"/>
  </si>
  <si>
    <t>ＦＷ２</t>
    <phoneticPr fontId="4"/>
  </si>
  <si>
    <t>3(3)ウa</t>
    <phoneticPr fontId="4"/>
  </si>
  <si>
    <t>3(3)ア(イ)</t>
    <phoneticPr fontId="4"/>
  </si>
  <si>
    <t>FW3</t>
    <phoneticPr fontId="4"/>
  </si>
  <si>
    <t>FW2</t>
    <phoneticPr fontId="4"/>
  </si>
  <si>
    <t>FW1</t>
    <phoneticPr fontId="4"/>
  </si>
  <si>
    <t>ＦＷ１</t>
    <phoneticPr fontId="4"/>
  </si>
  <si>
    <t>研修環境整備費</t>
    <rPh sb="0" eb="2">
      <t>ケンシュウ</t>
    </rPh>
    <rPh sb="2" eb="4">
      <t>カンキョウ</t>
    </rPh>
    <rPh sb="4" eb="6">
      <t>セイビ</t>
    </rPh>
    <rPh sb="6" eb="7">
      <t>ヒ</t>
    </rPh>
    <phoneticPr fontId="1"/>
  </si>
  <si>
    <t>ＦＷ１</t>
  </si>
  <si>
    <t>TR</t>
    <phoneticPr fontId="1"/>
  </si>
  <si>
    <t>FW</t>
    <phoneticPr fontId="1"/>
  </si>
  <si>
    <t>小計</t>
    <rPh sb="0" eb="2">
      <t>ショウケイ</t>
    </rPh>
    <phoneticPr fontId="1"/>
  </si>
  <si>
    <t>FW計</t>
    <rPh sb="2" eb="3">
      <t>ケイ</t>
    </rPh>
    <phoneticPr fontId="1"/>
  </si>
  <si>
    <t>会社名：</t>
    <rPh sb="0" eb="3">
      <t>カイシャメイ</t>
    </rPh>
    <phoneticPr fontId="4"/>
  </si>
  <si>
    <t>賞与</t>
    <rPh sb="0" eb="2">
      <t>ショウヨ</t>
    </rPh>
    <phoneticPr fontId="6"/>
  </si>
  <si>
    <t>夏（　　　　ヶ月分）</t>
    <rPh sb="0" eb="1">
      <t>ナツ</t>
    </rPh>
    <rPh sb="7" eb="8">
      <t>ゲツ</t>
    </rPh>
    <rPh sb="8" eb="9">
      <t>ブン</t>
    </rPh>
    <phoneticPr fontId="6"/>
  </si>
  <si>
    <t>１月当たり</t>
    <rPh sb="1" eb="2">
      <t>ゲツ</t>
    </rPh>
    <rPh sb="2" eb="3">
      <t>ア</t>
    </rPh>
    <phoneticPr fontId="6"/>
  </si>
  <si>
    <t>合計</t>
    <rPh sb="0" eb="2">
      <t>ゴウケイ</t>
    </rPh>
    <phoneticPr fontId="6"/>
  </si>
  <si>
    <t>合計</t>
    <rPh sb="0" eb="2">
      <t>ゴウケイ</t>
    </rPh>
    <phoneticPr fontId="1"/>
  </si>
  <si>
    <t>※⑥-２　シートより自動入力のため、編集不可</t>
    <rPh sb="10" eb="12">
      <t>ジドウ</t>
    </rPh>
    <rPh sb="12" eb="14">
      <t>ニュウリョク</t>
    </rPh>
    <rPh sb="18" eb="20">
      <t>ヘンシュウ</t>
    </rPh>
    <rPh sb="20" eb="22">
      <t>フカ</t>
    </rPh>
    <phoneticPr fontId="1"/>
  </si>
  <si>
    <t>日数（月数）</t>
    <rPh sb="0" eb="2">
      <t>ニッスウ</t>
    </rPh>
    <rPh sb="3" eb="5">
      <t>ツキスウ</t>
    </rPh>
    <phoneticPr fontId="4"/>
  </si>
  <si>
    <t>その他
経費</t>
    <rPh sb="2" eb="3">
      <t>タ</t>
    </rPh>
    <rPh sb="4" eb="6">
      <t>ケイヒ</t>
    </rPh>
    <phoneticPr fontId="4"/>
  </si>
  <si>
    <t>冬（　　　ヶ月分）</t>
    <rPh sb="0" eb="1">
      <t>フユ</t>
    </rPh>
    <rPh sb="6" eb="7">
      <t>ゲツ</t>
    </rPh>
    <phoneticPr fontId="6"/>
  </si>
  <si>
    <t>×</t>
  </si>
  <si>
    <t>イ　雇用管理</t>
    <rPh sb="2" eb="4">
      <t>コヨウ</t>
    </rPh>
    <rPh sb="4" eb="6">
      <t>カンリ</t>
    </rPh>
    <phoneticPr fontId="1"/>
  </si>
  <si>
    <t>　</t>
    <phoneticPr fontId="1"/>
  </si>
  <si>
    <t>（ア）雇用の安定化</t>
    <rPh sb="3" eb="5">
      <t>コヨウ</t>
    </rPh>
    <rPh sb="6" eb="9">
      <t>アンテイカ</t>
    </rPh>
    <phoneticPr fontId="1"/>
  </si>
  <si>
    <t>改善措置
の目標</t>
    <rPh sb="0" eb="2">
      <t>カイゼン</t>
    </rPh>
    <rPh sb="2" eb="4">
      <t>ソチ</t>
    </rPh>
    <rPh sb="6" eb="8">
      <t>モクヒョウ</t>
    </rPh>
    <phoneticPr fontId="1"/>
  </si>
  <si>
    <t>年次</t>
    <rPh sb="0" eb="2">
      <t>ネンジ</t>
    </rPh>
    <phoneticPr fontId="1"/>
  </si>
  <si>
    <t>改善措置の内容</t>
    <rPh sb="0" eb="2">
      <t>カイゼン</t>
    </rPh>
    <rPh sb="2" eb="4">
      <t>ソチ</t>
    </rPh>
    <rPh sb="5" eb="7">
      <t>ナイヨウ</t>
    </rPh>
    <phoneticPr fontId="1"/>
  </si>
  <si>
    <t>改善措置の実施方法</t>
    <rPh sb="0" eb="2">
      <t>カイゼン</t>
    </rPh>
    <rPh sb="2" eb="4">
      <t>ソチ</t>
    </rPh>
    <rPh sb="5" eb="7">
      <t>ジッシ</t>
    </rPh>
    <rPh sb="7" eb="9">
      <t>ホウホウ</t>
    </rPh>
    <phoneticPr fontId="1"/>
  </si>
  <si>
    <t>自己資金</t>
    <rPh sb="0" eb="4">
      <t>ジコシキン</t>
    </rPh>
    <phoneticPr fontId="1"/>
  </si>
  <si>
    <t>必要資金額
（単位；千円）</t>
    <rPh sb="0" eb="2">
      <t>ヒツヨウ</t>
    </rPh>
    <rPh sb="2" eb="5">
      <t>シキンガク</t>
    </rPh>
    <rPh sb="7" eb="9">
      <t>タンイ</t>
    </rPh>
    <rPh sb="10" eb="12">
      <t>センエン</t>
    </rPh>
    <phoneticPr fontId="1"/>
  </si>
  <si>
    <t>１年次</t>
    <rPh sb="1" eb="3">
      <t>ネンジ</t>
    </rPh>
    <phoneticPr fontId="1"/>
  </si>
  <si>
    <t>２年次</t>
    <rPh sb="1" eb="3">
      <t>ネンジ</t>
    </rPh>
    <phoneticPr fontId="1"/>
  </si>
  <si>
    <t>３年次</t>
    <rPh sb="1" eb="3">
      <t>ネンジ</t>
    </rPh>
    <phoneticPr fontId="1"/>
  </si>
  <si>
    <t>４年次</t>
    <rPh sb="1" eb="3">
      <t>ネンジ</t>
    </rPh>
    <phoneticPr fontId="1"/>
  </si>
  <si>
    <t>５年次</t>
    <rPh sb="1" eb="3">
      <t>ネンジ</t>
    </rPh>
    <phoneticPr fontId="1"/>
  </si>
  <si>
    <t>（イ）労働条件の改善</t>
    <rPh sb="3" eb="7">
      <t>ロウドウジョウケン</t>
    </rPh>
    <rPh sb="8" eb="10">
      <t>カイゼン</t>
    </rPh>
    <phoneticPr fontId="1"/>
  </si>
  <si>
    <t>（ウ）労働安全の確保</t>
    <rPh sb="3" eb="5">
      <t>ロウドウ</t>
    </rPh>
    <rPh sb="5" eb="7">
      <t>アンゼン</t>
    </rPh>
    <rPh sb="8" eb="10">
      <t>カクホ</t>
    </rPh>
    <phoneticPr fontId="1"/>
  </si>
  <si>
    <t>（エ）募集・採用の改善</t>
    <rPh sb="3" eb="5">
      <t>ボシュウ</t>
    </rPh>
    <rPh sb="6" eb="8">
      <t>サイヨウ</t>
    </rPh>
    <rPh sb="9" eb="11">
      <t>カイゼン</t>
    </rPh>
    <phoneticPr fontId="1"/>
  </si>
  <si>
    <t>（オ）教育訓練の充実</t>
    <rPh sb="3" eb="5">
      <t>キョウイク</t>
    </rPh>
    <rPh sb="5" eb="7">
      <t>クンレン</t>
    </rPh>
    <rPh sb="8" eb="10">
      <t>ジュウジツ</t>
    </rPh>
    <phoneticPr fontId="1"/>
  </si>
  <si>
    <t>（カ）女性労働者等の定着の推進</t>
    <rPh sb="3" eb="8">
      <t>ジョセイロウドウシャ</t>
    </rPh>
    <rPh sb="8" eb="9">
      <t>トウ</t>
    </rPh>
    <rPh sb="10" eb="12">
      <t>テイチャク</t>
    </rPh>
    <rPh sb="13" eb="15">
      <t>スイシン</t>
    </rPh>
    <phoneticPr fontId="1"/>
  </si>
  <si>
    <t>（キ）高年齢労働者の活躍の推進</t>
    <rPh sb="3" eb="6">
      <t>コウネンレイ</t>
    </rPh>
    <rPh sb="6" eb="9">
      <t>ロウドウシャ</t>
    </rPh>
    <rPh sb="10" eb="12">
      <t>カツヤク</t>
    </rPh>
    <rPh sb="13" eb="15">
      <t>スイシン</t>
    </rPh>
    <phoneticPr fontId="1"/>
  </si>
  <si>
    <t>（ク）林業分野における障害者雇用の促進</t>
    <rPh sb="3" eb="5">
      <t>リンギョウ</t>
    </rPh>
    <rPh sb="5" eb="7">
      <t>ブンヤ</t>
    </rPh>
    <rPh sb="11" eb="14">
      <t>ショウガイシャ</t>
    </rPh>
    <rPh sb="14" eb="16">
      <t>コヨウ</t>
    </rPh>
    <rPh sb="17" eb="19">
      <t>ソクシン</t>
    </rPh>
    <phoneticPr fontId="1"/>
  </si>
  <si>
    <t>（ケ）その他の雇用管理の改善</t>
    <rPh sb="5" eb="6">
      <t>タ</t>
    </rPh>
    <rPh sb="7" eb="9">
      <t>コヨウ</t>
    </rPh>
    <rPh sb="9" eb="11">
      <t>カンリ</t>
    </rPh>
    <rPh sb="12" eb="14">
      <t>カイゼン</t>
    </rPh>
    <phoneticPr fontId="1"/>
  </si>
  <si>
    <t>ウ　事業の合理化</t>
    <rPh sb="2" eb="4">
      <t>ジギョウ</t>
    </rPh>
    <rPh sb="5" eb="8">
      <t>ゴウリカ</t>
    </rPh>
    <phoneticPr fontId="1"/>
  </si>
  <si>
    <t>（ア）事業量の安定的確保</t>
    <phoneticPr fontId="1"/>
  </si>
  <si>
    <t>（イ）生産性の向上</t>
    <rPh sb="3" eb="6">
      <t>セイサンセイ</t>
    </rPh>
    <rPh sb="7" eb="9">
      <t>コウジョウ</t>
    </rPh>
    <phoneticPr fontId="1"/>
  </si>
  <si>
    <t>（ウ）「新しい林業」の実現に向けた対応</t>
    <phoneticPr fontId="1"/>
  </si>
  <si>
    <t>（エ）林業労働者のキャリアに応じた技能の向上</t>
    <phoneticPr fontId="1"/>
  </si>
  <si>
    <t>（オ）林業経営体間の連携強化</t>
    <phoneticPr fontId="1"/>
  </si>
  <si>
    <t>（カ）その他の事業の合理化</t>
    <rPh sb="5" eb="6">
      <t>タ</t>
    </rPh>
    <rPh sb="7" eb="9">
      <t>ジギョウ</t>
    </rPh>
    <rPh sb="10" eb="13">
      <t>ゴウリカ</t>
    </rPh>
    <phoneticPr fontId="1"/>
  </si>
  <si>
    <t>市中資金</t>
    <phoneticPr fontId="1"/>
  </si>
  <si>
    <t>事業体名</t>
    <rPh sb="0" eb="4">
      <t>ジギョウタイメイ</t>
    </rPh>
    <phoneticPr fontId="1"/>
  </si>
  <si>
    <t>〇〇林業</t>
    <rPh sb="2" eb="4">
      <t>リンギョウ</t>
    </rPh>
    <phoneticPr fontId="1"/>
  </si>
  <si>
    <t>資　金　計　画</t>
    <rPh sb="0" eb="1">
      <t>シ</t>
    </rPh>
    <rPh sb="2" eb="3">
      <t>カネ</t>
    </rPh>
    <rPh sb="4" eb="5">
      <t>ケイ</t>
    </rPh>
    <rPh sb="6" eb="7">
      <t>ガ</t>
    </rPh>
    <phoneticPr fontId="4"/>
  </si>
  <si>
    <t>イ　雇用管理の改善</t>
    <rPh sb="2" eb="4">
      <t>コヨウ</t>
    </rPh>
    <rPh sb="4" eb="6">
      <t>カンリ</t>
    </rPh>
    <rPh sb="7" eb="9">
      <t>カイゼン</t>
    </rPh>
    <phoneticPr fontId="4"/>
  </si>
  <si>
    <t>　（ア）雇用の安定化</t>
    <rPh sb="4" eb="6">
      <t>コヨウ</t>
    </rPh>
    <rPh sb="7" eb="9">
      <t>アンテイ</t>
    </rPh>
    <rPh sb="9" eb="10">
      <t>カ</t>
    </rPh>
    <phoneticPr fontId="4"/>
  </si>
  <si>
    <t>（イ）労働条件の改善</t>
    <rPh sb="3" eb="5">
      <t>ロウドウ</t>
    </rPh>
    <rPh sb="5" eb="7">
      <t>ジョウケン</t>
    </rPh>
    <rPh sb="8" eb="10">
      <t>カイゼン</t>
    </rPh>
    <phoneticPr fontId="4"/>
  </si>
  <si>
    <t>（ウ）労働安全の確保</t>
    <rPh sb="3" eb="7">
      <t>ロウドウアンゼン</t>
    </rPh>
    <rPh sb="8" eb="10">
      <t>カクホ</t>
    </rPh>
    <phoneticPr fontId="4"/>
  </si>
  <si>
    <t>（エ）募集・採用の改善</t>
    <rPh sb="3" eb="5">
      <t>ボシュウ</t>
    </rPh>
    <rPh sb="6" eb="8">
      <t>サイヨウ</t>
    </rPh>
    <rPh sb="9" eb="11">
      <t>カイゼン</t>
    </rPh>
    <phoneticPr fontId="4"/>
  </si>
  <si>
    <t>（オ）教育訓練の充実</t>
    <rPh sb="3" eb="5">
      <t>キョウイク</t>
    </rPh>
    <rPh sb="5" eb="7">
      <t>クンレン</t>
    </rPh>
    <rPh sb="8" eb="10">
      <t>ジュウジツ</t>
    </rPh>
    <phoneticPr fontId="4"/>
  </si>
  <si>
    <t>（カ）女性労働者等の
定着の促進</t>
    <phoneticPr fontId="4"/>
  </si>
  <si>
    <t>（キ）高年齢雇用者の
活躍の促進</t>
    <rPh sb="3" eb="6">
      <t>コウネンレイ</t>
    </rPh>
    <rPh sb="6" eb="9">
      <t>コヨウシャ</t>
    </rPh>
    <rPh sb="11" eb="13">
      <t>カツヤク</t>
    </rPh>
    <rPh sb="14" eb="16">
      <t>ソクシン</t>
    </rPh>
    <phoneticPr fontId="4"/>
  </si>
  <si>
    <t>（ク）林業分野における
障害者雇用の促進</t>
    <phoneticPr fontId="4"/>
  </si>
  <si>
    <t>（ケ）その他雇用管理の改善</t>
    <rPh sb="5" eb="6">
      <t>タ</t>
    </rPh>
    <rPh sb="6" eb="8">
      <t>コヨウ</t>
    </rPh>
    <rPh sb="8" eb="10">
      <t>カンリ</t>
    </rPh>
    <rPh sb="11" eb="13">
      <t>カイゼン</t>
    </rPh>
    <phoneticPr fontId="4"/>
  </si>
  <si>
    <t>イ　雇用管理の改善　計</t>
    <rPh sb="2" eb="4">
      <t>コヨウ</t>
    </rPh>
    <rPh sb="4" eb="6">
      <t>カンリ</t>
    </rPh>
    <rPh sb="7" eb="9">
      <t>カイゼン</t>
    </rPh>
    <rPh sb="10" eb="11">
      <t>ケイ</t>
    </rPh>
    <phoneticPr fontId="4"/>
  </si>
  <si>
    <t>ウ　事業の合理化</t>
    <rPh sb="2" eb="4">
      <t>ジギョウ</t>
    </rPh>
    <rPh sb="5" eb="8">
      <t>ゴウリカ</t>
    </rPh>
    <phoneticPr fontId="4"/>
  </si>
  <si>
    <t>（ア）事業量の安定的確保</t>
    <rPh sb="3" eb="6">
      <t>ジギョウリョウ</t>
    </rPh>
    <rPh sb="7" eb="9">
      <t>アンテイ</t>
    </rPh>
    <rPh sb="9" eb="10">
      <t>テキ</t>
    </rPh>
    <rPh sb="10" eb="12">
      <t>カクホ</t>
    </rPh>
    <phoneticPr fontId="4"/>
  </si>
  <si>
    <t>（イ）生産性の向上</t>
    <rPh sb="3" eb="6">
      <t>セイサンセイ</t>
    </rPh>
    <rPh sb="7" eb="9">
      <t>コウジョウ</t>
    </rPh>
    <phoneticPr fontId="4"/>
  </si>
  <si>
    <t>（エ）林業労働者のキャリア
に応じた技能の向上</t>
    <phoneticPr fontId="4"/>
  </si>
  <si>
    <t>（ウ）「新しい林業」の実現
に向けた対応</t>
    <phoneticPr fontId="4"/>
  </si>
  <si>
    <t>（カ）その他の事業の合理化</t>
    <rPh sb="5" eb="6">
      <t>タ</t>
    </rPh>
    <rPh sb="7" eb="9">
      <t>ジギョウ</t>
    </rPh>
    <rPh sb="10" eb="13">
      <t>ゴウリカ</t>
    </rPh>
    <phoneticPr fontId="4"/>
  </si>
  <si>
    <t>ウ　事業の合理化　計</t>
    <rPh sb="2" eb="4">
      <t>ジギョウ</t>
    </rPh>
    <rPh sb="5" eb="8">
      <t>ゴウリカ</t>
    </rPh>
    <rPh sb="9" eb="10">
      <t>ケイ</t>
    </rPh>
    <phoneticPr fontId="4"/>
  </si>
  <si>
    <t>（オ）林業経営体間
の連携強化</t>
    <phoneticPr fontId="4"/>
  </si>
  <si>
    <t>↓自動入力</t>
    <rPh sb="1" eb="5">
      <t>ジドウニュウリョク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</si>
</sst>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_ "/>
    <numFmt numFmtId="177" formatCode="000&quot;千円&quot;\ "/>
    <numFmt numFmtId="178" formatCode="00&quot;千円&quot;\ "/>
    <numFmt numFmtId="179" formatCode="#,##0.00_ "/>
    <numFmt numFmtId="180" formatCode="#,##0.0000_ "/>
    <numFmt numFmtId="181" formatCode="0_ ;[Red]\-0\ "/>
    <numFmt numFmtId="182" formatCode="#,##0.00000_ "/>
  </numFmts>
  <fonts count="4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9F7A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ashDot">
        <color auto="1"/>
      </bottom>
      <diagonal/>
    </border>
    <border>
      <left style="dashDot">
        <color auto="1"/>
      </left>
      <right/>
      <top/>
      <bottom style="dashDot">
        <color auto="1"/>
      </bottom>
      <diagonal/>
    </border>
    <border>
      <left style="dashDot">
        <color auto="1"/>
      </left>
      <right/>
      <top/>
      <bottom/>
      <diagonal/>
    </border>
    <border>
      <left/>
      <right/>
      <top style="dashDot">
        <color auto="1"/>
      </top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38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  <xf numFmtId="181" fontId="3" fillId="4" borderId="1" xfId="1" applyNumberFormat="1" applyFill="1" applyBorder="1">
      <alignment vertical="center"/>
    </xf>
    <xf numFmtId="38" fontId="3" fillId="0" borderId="1" xfId="1" applyNumberFormat="1" applyBorder="1">
      <alignment vertical="center"/>
    </xf>
    <xf numFmtId="38" fontId="3" fillId="2" borderId="1" xfId="1" applyNumberFormat="1" applyFill="1" applyBorder="1">
      <alignment vertical="center"/>
    </xf>
    <xf numFmtId="38" fontId="3" fillId="4" borderId="1" xfId="1" applyNumberFormat="1" applyFill="1" applyBorder="1">
      <alignment vertical="center"/>
    </xf>
    <xf numFmtId="0" fontId="3" fillId="4" borderId="1" xfId="1" applyFill="1" applyBorder="1">
      <alignment vertical="center"/>
    </xf>
    <xf numFmtId="38" fontId="3" fillId="2" borderId="0" xfId="1" applyNumberFormat="1" applyFill="1">
      <alignment vertical="center"/>
    </xf>
    <xf numFmtId="0" fontId="3" fillId="0" borderId="0" xfId="1" applyAlignment="1">
      <alignment horizontal="right" vertical="center"/>
    </xf>
    <xf numFmtId="0" fontId="3" fillId="2" borderId="0" xfId="1" applyFill="1">
      <alignment vertical="center"/>
    </xf>
    <xf numFmtId="0" fontId="3" fillId="0" borderId="0" xfId="1" applyAlignment="1">
      <alignment vertical="top"/>
    </xf>
    <xf numFmtId="0" fontId="3" fillId="0" borderId="73" xfId="1" applyBorder="1" applyAlignment="1">
      <alignment horizontal="center"/>
    </xf>
    <xf numFmtId="0" fontId="3" fillId="0" borderId="95" xfId="1" applyBorder="1" applyAlignment="1">
      <alignment horizontal="center"/>
    </xf>
    <xf numFmtId="0" fontId="3" fillId="0" borderId="94" xfId="1" applyBorder="1" applyAlignment="1">
      <alignment horizontal="center"/>
    </xf>
    <xf numFmtId="0" fontId="3" fillId="0" borderId="1" xfId="1" applyBorder="1" applyAlignment="1">
      <alignment horizontal="center"/>
    </xf>
    <xf numFmtId="0" fontId="11" fillId="0" borderId="1" xfId="1" applyFont="1" applyBorder="1" applyAlignment="1">
      <alignment horizontal="center" shrinkToFit="1"/>
    </xf>
    <xf numFmtId="0" fontId="3" fillId="2" borderId="83" xfId="1" applyFill="1" applyBorder="1">
      <alignment vertical="center"/>
    </xf>
    <xf numFmtId="0" fontId="3" fillId="0" borderId="83" xfId="1" applyBorder="1" applyAlignment="1">
      <alignment horizontal="center" vertical="center"/>
    </xf>
    <xf numFmtId="0" fontId="3" fillId="2" borderId="74" xfId="1" applyFill="1" applyBorder="1">
      <alignment vertical="center"/>
    </xf>
    <xf numFmtId="0" fontId="3" fillId="0" borderId="74" xfId="1" applyBorder="1" applyAlignment="1">
      <alignment horizontal="center" vertical="center"/>
    </xf>
    <xf numFmtId="0" fontId="3" fillId="0" borderId="87" xfId="1" applyBorder="1">
      <alignment vertical="center"/>
    </xf>
    <xf numFmtId="0" fontId="3" fillId="0" borderId="81" xfId="1" applyBorder="1">
      <alignment vertical="center"/>
    </xf>
    <xf numFmtId="0" fontId="3" fillId="2" borderId="40" xfId="1" applyFill="1" applyBorder="1">
      <alignment vertical="center"/>
    </xf>
    <xf numFmtId="0" fontId="3" fillId="0" borderId="77" xfId="1" applyBorder="1">
      <alignment vertical="center"/>
    </xf>
    <xf numFmtId="0" fontId="3" fillId="2" borderId="43" xfId="1" applyFill="1" applyBorder="1">
      <alignment vertical="center"/>
    </xf>
    <xf numFmtId="38" fontId="0" fillId="2" borderId="80" xfId="2" applyFont="1" applyFill="1" applyBorder="1" applyProtection="1">
      <alignment vertical="center"/>
    </xf>
    <xf numFmtId="38" fontId="0" fillId="2" borderId="40" xfId="2" applyFont="1" applyFill="1" applyBorder="1" applyAlignment="1" applyProtection="1">
      <alignment vertical="center"/>
    </xf>
    <xf numFmtId="0" fontId="3" fillId="0" borderId="40" xfId="1" applyBorder="1">
      <alignment vertical="center"/>
    </xf>
    <xf numFmtId="0" fontId="3" fillId="0" borderId="43" xfId="1" applyBorder="1">
      <alignment vertical="center"/>
    </xf>
    <xf numFmtId="49" fontId="10" fillId="0" borderId="0" xfId="1" applyNumberFormat="1" applyFont="1" applyAlignment="1">
      <alignment horizontal="left" vertical="center"/>
    </xf>
    <xf numFmtId="49" fontId="7" fillId="0" borderId="1" xfId="4" applyNumberFormat="1" applyBorder="1" applyAlignment="1">
      <alignment horizontal="center" vertical="center"/>
    </xf>
    <xf numFmtId="49" fontId="7" fillId="0" borderId="0" xfId="4" applyNumberFormat="1" applyAlignment="1">
      <alignment horizontal="center" vertical="center"/>
    </xf>
    <xf numFmtId="49" fontId="7" fillId="0" borderId="1" xfId="4" applyNumberFormat="1" applyBorder="1" applyAlignment="1">
      <alignment vertical="center"/>
    </xf>
    <xf numFmtId="49" fontId="7" fillId="0" borderId="0" xfId="4" applyNumberFormat="1" applyAlignment="1">
      <alignment vertical="center"/>
    </xf>
    <xf numFmtId="0" fontId="7" fillId="0" borderId="1" xfId="4" applyBorder="1" applyAlignment="1">
      <alignment vertical="center"/>
    </xf>
    <xf numFmtId="0" fontId="7" fillId="0" borderId="0" xfId="4" applyAlignment="1">
      <alignment vertical="center"/>
    </xf>
    <xf numFmtId="49" fontId="3" fillId="0" borderId="1" xfId="4" applyNumberFormat="1" applyFont="1" applyBorder="1" applyAlignment="1">
      <alignment vertical="center"/>
    </xf>
    <xf numFmtId="49" fontId="3" fillId="0" borderId="1" xfId="1" applyNumberFormat="1" applyBorder="1">
      <alignment vertical="center"/>
    </xf>
    <xf numFmtId="0" fontId="3" fillId="0" borderId="1" xfId="1" applyBorder="1">
      <alignment vertical="center"/>
    </xf>
    <xf numFmtId="38" fontId="8" fillId="0" borderId="0" xfId="2" applyFont="1" applyFill="1" applyBorder="1" applyProtection="1">
      <alignment vertical="center"/>
    </xf>
    <xf numFmtId="38" fontId="8" fillId="0" borderId="0" xfId="2" applyFont="1" applyFill="1" applyBorder="1" applyAlignment="1" applyProtection="1">
      <alignment horizontal="center" vertical="center"/>
    </xf>
    <xf numFmtId="0" fontId="3" fillId="0" borderId="70" xfId="1" applyBorder="1">
      <alignment vertical="center"/>
    </xf>
    <xf numFmtId="176" fontId="15" fillId="0" borderId="0" xfId="1" applyNumberFormat="1" applyFont="1" applyAlignment="1">
      <alignment horizontal="center" vertical="center"/>
    </xf>
    <xf numFmtId="176" fontId="15" fillId="0" borderId="0" xfId="1" applyNumberFormat="1" applyFont="1">
      <alignment vertical="center"/>
    </xf>
    <xf numFmtId="176" fontId="15" fillId="0" borderId="0" xfId="1" applyNumberFormat="1" applyFont="1" applyAlignment="1">
      <alignment vertical="center" shrinkToFit="1"/>
    </xf>
    <xf numFmtId="0" fontId="13" fillId="0" borderId="73" xfId="1" applyFont="1" applyBorder="1" applyAlignment="1">
      <alignment horizontal="center"/>
    </xf>
    <xf numFmtId="0" fontId="13" fillId="0" borderId="95" xfId="1" applyFont="1" applyBorder="1" applyAlignment="1">
      <alignment horizontal="center"/>
    </xf>
    <xf numFmtId="0" fontId="13" fillId="0" borderId="94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>
      <alignment vertical="center"/>
    </xf>
    <xf numFmtId="0" fontId="16" fillId="0" borderId="83" xfId="1" applyFont="1" applyBorder="1">
      <alignment vertical="center"/>
    </xf>
    <xf numFmtId="0" fontId="13" fillId="0" borderId="107" xfId="1" applyFont="1" applyBorder="1" applyAlignment="1">
      <alignment horizontal="center" vertical="center"/>
    </xf>
    <xf numFmtId="0" fontId="16" fillId="0" borderId="12" xfId="1" applyFont="1" applyBorder="1">
      <alignment vertical="center"/>
    </xf>
    <xf numFmtId="38" fontId="13" fillId="0" borderId="9" xfId="2" applyFont="1" applyFill="1" applyBorder="1" applyAlignment="1" applyProtection="1">
      <alignment horizontal="center" vertical="center"/>
    </xf>
    <xf numFmtId="0" fontId="16" fillId="0" borderId="11" xfId="1" applyFont="1" applyBorder="1">
      <alignment vertical="center"/>
    </xf>
    <xf numFmtId="0" fontId="16" fillId="0" borderId="74" xfId="1" applyFont="1" applyBorder="1">
      <alignment vertical="center"/>
    </xf>
    <xf numFmtId="38" fontId="3" fillId="0" borderId="0" xfId="1" applyNumberFormat="1">
      <alignment vertical="center"/>
    </xf>
    <xf numFmtId="38" fontId="5" fillId="0" borderId="101" xfId="1" applyNumberFormat="1" applyFont="1" applyBorder="1" applyAlignment="1">
      <alignment horizontal="center" vertical="center"/>
    </xf>
    <xf numFmtId="38" fontId="5" fillId="2" borderId="100" xfId="1" applyNumberFormat="1" applyFont="1" applyFill="1" applyBorder="1">
      <alignment vertical="center"/>
    </xf>
    <xf numFmtId="38" fontId="17" fillId="4" borderId="1" xfId="1" applyNumberFormat="1" applyFont="1" applyFill="1" applyBorder="1">
      <alignment vertical="center"/>
    </xf>
    <xf numFmtId="0" fontId="3" fillId="0" borderId="0" xfId="1" applyAlignment="1">
      <alignment horizontal="center"/>
    </xf>
    <xf numFmtId="0" fontId="3" fillId="0" borderId="110" xfId="1" applyBorder="1">
      <alignment vertical="center"/>
    </xf>
    <xf numFmtId="0" fontId="3" fillId="2" borderId="111" xfId="1" applyFill="1" applyBorder="1">
      <alignment vertical="center"/>
    </xf>
    <xf numFmtId="38" fontId="0" fillId="2" borderId="108" xfId="2" applyFont="1" applyFill="1" applyBorder="1" applyProtection="1">
      <alignment vertical="center"/>
    </xf>
    <xf numFmtId="38" fontId="0" fillId="2" borderId="112" xfId="2" applyFont="1" applyFill="1" applyBorder="1" applyProtection="1">
      <alignment vertical="center"/>
    </xf>
    <xf numFmtId="38" fontId="0" fillId="2" borderId="111" xfId="2" applyFont="1" applyFill="1" applyBorder="1" applyAlignment="1" applyProtection="1">
      <alignment vertical="center"/>
    </xf>
    <xf numFmtId="0" fontId="3" fillId="0" borderId="111" xfId="1" applyBorder="1">
      <alignment vertical="center"/>
    </xf>
    <xf numFmtId="38" fontId="3" fillId="0" borderId="100" xfId="1" applyNumberFormat="1" applyBorder="1">
      <alignment vertical="center"/>
    </xf>
    <xf numFmtId="38" fontId="3" fillId="0" borderId="0" xfId="1" applyNumberFormat="1" applyAlignment="1">
      <alignment horizontal="right" vertical="center"/>
    </xf>
    <xf numFmtId="38" fontId="0" fillId="2" borderId="78" xfId="2" applyFont="1" applyFill="1" applyBorder="1" applyProtection="1">
      <alignment vertical="center"/>
    </xf>
    <xf numFmtId="38" fontId="0" fillId="2" borderId="29" xfId="2" applyFont="1" applyFill="1" applyBorder="1" applyProtection="1">
      <alignment vertical="center"/>
    </xf>
    <xf numFmtId="38" fontId="0" fillId="2" borderId="77" xfId="2" applyFont="1" applyFill="1" applyBorder="1" applyProtection="1">
      <alignment vertical="center"/>
    </xf>
    <xf numFmtId="38" fontId="0" fillId="2" borderId="43" xfId="2" applyFont="1" applyFill="1" applyBorder="1" applyAlignment="1" applyProtection="1">
      <alignment vertical="center"/>
    </xf>
    <xf numFmtId="38" fontId="2" fillId="2" borderId="114" xfId="2" applyFont="1" applyFill="1" applyBorder="1" applyProtection="1">
      <alignment vertical="center"/>
    </xf>
    <xf numFmtId="38" fontId="2" fillId="2" borderId="115" xfId="2" applyFont="1" applyFill="1" applyBorder="1" applyProtection="1">
      <alignment vertical="center"/>
    </xf>
    <xf numFmtId="38" fontId="2" fillId="2" borderId="116" xfId="2" applyFont="1" applyFill="1" applyBorder="1" applyProtection="1">
      <alignment vertical="center"/>
    </xf>
    <xf numFmtId="38" fontId="2" fillId="2" borderId="98" xfId="2" applyFont="1" applyFill="1" applyBorder="1" applyProtection="1">
      <alignment vertical="center"/>
    </xf>
    <xf numFmtId="0" fontId="2" fillId="0" borderId="117" xfId="1" applyFont="1" applyBorder="1" applyAlignment="1">
      <alignment horizontal="center" vertical="center"/>
    </xf>
    <xf numFmtId="0" fontId="2" fillId="0" borderId="118" xfId="1" applyFont="1" applyBorder="1">
      <alignment vertical="center"/>
    </xf>
    <xf numFmtId="38" fontId="2" fillId="2" borderId="119" xfId="2" applyFont="1" applyFill="1" applyBorder="1" applyProtection="1">
      <alignment vertical="center"/>
    </xf>
    <xf numFmtId="38" fontId="2" fillId="2" borderId="120" xfId="2" applyFont="1" applyFill="1" applyBorder="1" applyProtection="1">
      <alignment vertical="center"/>
    </xf>
    <xf numFmtId="38" fontId="2" fillId="2" borderId="117" xfId="2" applyFont="1" applyFill="1" applyBorder="1" applyAlignment="1" applyProtection="1">
      <alignment vertical="center"/>
    </xf>
    <xf numFmtId="0" fontId="3" fillId="0" borderId="14" xfId="1" applyBorder="1">
      <alignment vertical="center"/>
    </xf>
    <xf numFmtId="0" fontId="2" fillId="0" borderId="100" xfId="1" applyFont="1" applyBorder="1">
      <alignment vertical="center"/>
    </xf>
    <xf numFmtId="38" fontId="3" fillId="0" borderId="59" xfId="1" applyNumberFormat="1" applyBorder="1" applyAlignment="1">
      <alignment horizontal="right" vertical="center"/>
    </xf>
    <xf numFmtId="38" fontId="3" fillId="0" borderId="58" xfId="1" applyNumberFormat="1" applyBorder="1">
      <alignment vertical="center"/>
    </xf>
    <xf numFmtId="176" fontId="13" fillId="0" borderId="0" xfId="1" applyNumberFormat="1" applyFont="1">
      <alignment vertical="center"/>
    </xf>
    <xf numFmtId="176" fontId="13" fillId="0" borderId="35" xfId="1" applyNumberFormat="1" applyFont="1" applyBorder="1" applyAlignment="1">
      <alignment horizontal="center" vertical="center"/>
    </xf>
    <xf numFmtId="176" fontId="13" fillId="0" borderId="34" xfId="1" applyNumberFormat="1" applyFont="1" applyBorder="1">
      <alignment vertical="center"/>
    </xf>
    <xf numFmtId="176" fontId="18" fillId="0" borderId="34" xfId="1" applyNumberFormat="1" applyFont="1" applyBorder="1">
      <alignment vertical="center"/>
    </xf>
    <xf numFmtId="178" fontId="19" fillId="2" borderId="43" xfId="1" applyNumberFormat="1" applyFont="1" applyFill="1" applyBorder="1">
      <alignment vertical="center"/>
    </xf>
    <xf numFmtId="178" fontId="19" fillId="2" borderId="42" xfId="1" applyNumberFormat="1" applyFont="1" applyFill="1" applyBorder="1">
      <alignment vertical="center"/>
    </xf>
    <xf numFmtId="176" fontId="13" fillId="0" borderId="57" xfId="1" applyNumberFormat="1" applyFont="1" applyBorder="1">
      <alignment vertical="center"/>
    </xf>
    <xf numFmtId="176" fontId="13" fillId="0" borderId="56" xfId="1" applyNumberFormat="1" applyFont="1" applyBorder="1">
      <alignment vertical="center"/>
    </xf>
    <xf numFmtId="176" fontId="13" fillId="0" borderId="54" xfId="1" applyNumberFormat="1" applyFont="1" applyBorder="1" applyAlignment="1">
      <alignment horizontal="center" vertical="center"/>
    </xf>
    <xf numFmtId="176" fontId="13" fillId="0" borderId="55" xfId="1" applyNumberFormat="1" applyFont="1" applyBorder="1" applyAlignment="1">
      <alignment horizontal="center" vertical="center"/>
    </xf>
    <xf numFmtId="176" fontId="13" fillId="0" borderId="35" xfId="1" applyNumberFormat="1" applyFont="1" applyBorder="1">
      <alignment vertical="center"/>
    </xf>
    <xf numFmtId="176" fontId="13" fillId="0" borderId="37" xfId="1" applyNumberFormat="1" applyFont="1" applyBorder="1">
      <alignment vertical="center"/>
    </xf>
    <xf numFmtId="176" fontId="13" fillId="0" borderId="0" xfId="1" applyNumberFormat="1" applyFont="1" applyAlignment="1">
      <alignment horizontal="center" vertical="center"/>
    </xf>
    <xf numFmtId="176" fontId="20" fillId="0" borderId="0" xfId="1" applyNumberFormat="1" applyFont="1">
      <alignment vertical="center"/>
    </xf>
    <xf numFmtId="176" fontId="20" fillId="0" borderId="0" xfId="1" applyNumberFormat="1" applyFont="1" applyAlignment="1">
      <alignment horizontal="left" vertical="center"/>
    </xf>
    <xf numFmtId="176" fontId="21" fillId="0" borderId="0" xfId="1" applyNumberFormat="1" applyFont="1" applyAlignment="1">
      <alignment vertical="center" shrinkToFit="1"/>
    </xf>
    <xf numFmtId="176" fontId="13" fillId="2" borderId="1" xfId="1" applyNumberFormat="1" applyFont="1" applyFill="1" applyBorder="1" applyAlignment="1">
      <alignment horizontal="center" vertical="center"/>
    </xf>
    <xf numFmtId="176" fontId="21" fillId="0" borderId="0" xfId="1" applyNumberFormat="1" applyFont="1">
      <alignment vertical="center"/>
    </xf>
    <xf numFmtId="176" fontId="13" fillId="0" borderId="50" xfId="1" applyNumberFormat="1" applyFont="1" applyBorder="1" applyAlignment="1">
      <alignment horizontal="center" vertical="center"/>
    </xf>
    <xf numFmtId="176" fontId="13" fillId="0" borderId="56" xfId="1" applyNumberFormat="1" applyFont="1" applyBorder="1" applyAlignment="1">
      <alignment horizontal="center" vertical="center"/>
    </xf>
    <xf numFmtId="176" fontId="13" fillId="0" borderId="38" xfId="1" applyNumberFormat="1" applyFont="1" applyBorder="1" applyAlignment="1">
      <alignment horizontal="center" vertical="center"/>
    </xf>
    <xf numFmtId="179" fontId="13" fillId="2" borderId="37" xfId="1" applyNumberFormat="1" applyFont="1" applyFill="1" applyBorder="1">
      <alignment vertical="center"/>
    </xf>
    <xf numFmtId="180" fontId="13" fillId="2" borderId="37" xfId="1" applyNumberFormat="1" applyFont="1" applyFill="1" applyBorder="1">
      <alignment vertical="center"/>
    </xf>
    <xf numFmtId="176" fontId="13" fillId="2" borderId="40" xfId="1" applyNumberFormat="1" applyFont="1" applyFill="1" applyBorder="1">
      <alignment vertical="center"/>
    </xf>
    <xf numFmtId="176" fontId="13" fillId="2" borderId="39" xfId="1" applyNumberFormat="1" applyFont="1" applyFill="1" applyBorder="1">
      <alignment vertical="center"/>
    </xf>
    <xf numFmtId="176" fontId="13" fillId="0" borderId="40" xfId="1" applyNumberFormat="1" applyFont="1" applyBorder="1">
      <alignment vertical="center"/>
    </xf>
    <xf numFmtId="176" fontId="13" fillId="0" borderId="40" xfId="1" applyNumberFormat="1" applyFont="1" applyBorder="1" applyAlignment="1">
      <alignment horizontal="center" vertical="center"/>
    </xf>
    <xf numFmtId="176" fontId="13" fillId="0" borderId="39" xfId="1" applyNumberFormat="1" applyFont="1" applyBorder="1" applyAlignment="1">
      <alignment horizontal="center" vertical="center"/>
    </xf>
    <xf numFmtId="176" fontId="13" fillId="0" borderId="40" xfId="1" applyNumberFormat="1" applyFont="1" applyBorder="1" applyAlignment="1">
      <alignment horizontal="right" vertical="center" shrinkToFit="1"/>
    </xf>
    <xf numFmtId="176" fontId="20" fillId="2" borderId="40" xfId="1" applyNumberFormat="1" applyFont="1" applyFill="1" applyBorder="1">
      <alignment vertical="center"/>
    </xf>
    <xf numFmtId="176" fontId="19" fillId="2" borderId="39" xfId="1" applyNumberFormat="1" applyFont="1" applyFill="1" applyBorder="1">
      <alignment vertical="center"/>
    </xf>
    <xf numFmtId="176" fontId="13" fillId="0" borderId="53" xfId="1" applyNumberFormat="1" applyFont="1" applyBorder="1" applyAlignment="1">
      <alignment horizontal="center" vertical="center"/>
    </xf>
    <xf numFmtId="176" fontId="13" fillId="0" borderId="41" xfId="1" applyNumberFormat="1" applyFont="1" applyBorder="1">
      <alignment vertical="center"/>
    </xf>
    <xf numFmtId="176" fontId="13" fillId="0" borderId="52" xfId="1" applyNumberFormat="1" applyFont="1" applyBorder="1" applyAlignment="1">
      <alignment horizontal="center" vertical="center"/>
    </xf>
    <xf numFmtId="176" fontId="13" fillId="0" borderId="51" xfId="1" applyNumberFormat="1" applyFont="1" applyBorder="1">
      <alignment vertical="center"/>
    </xf>
    <xf numFmtId="176" fontId="13" fillId="0" borderId="43" xfId="1" applyNumberFormat="1" applyFont="1" applyBorder="1">
      <alignment vertical="center"/>
    </xf>
    <xf numFmtId="177" fontId="19" fillId="2" borderId="43" xfId="1" applyNumberFormat="1" applyFont="1" applyFill="1" applyBorder="1">
      <alignment vertical="center"/>
    </xf>
    <xf numFmtId="177" fontId="19" fillId="2" borderId="42" xfId="1" applyNumberFormat="1" applyFont="1" applyFill="1" applyBorder="1">
      <alignment vertical="center"/>
    </xf>
    <xf numFmtId="176" fontId="13" fillId="0" borderId="49" xfId="1" applyNumberFormat="1" applyFont="1" applyBorder="1">
      <alignment vertical="center"/>
    </xf>
    <xf numFmtId="176" fontId="13" fillId="0" borderId="48" xfId="1" applyNumberFormat="1" applyFont="1" applyBorder="1">
      <alignment vertical="center"/>
    </xf>
    <xf numFmtId="176" fontId="13" fillId="2" borderId="48" xfId="1" applyNumberFormat="1" applyFont="1" applyFill="1" applyBorder="1">
      <alignment vertical="center"/>
    </xf>
    <xf numFmtId="176" fontId="13" fillId="2" borderId="47" xfId="1" applyNumberFormat="1" applyFont="1" applyFill="1" applyBorder="1">
      <alignment vertical="center"/>
    </xf>
    <xf numFmtId="176" fontId="13" fillId="0" borderId="46" xfId="1" applyNumberFormat="1" applyFont="1" applyBorder="1" applyAlignment="1">
      <alignment horizontal="center" vertical="center"/>
    </xf>
    <xf numFmtId="176" fontId="13" fillId="0" borderId="45" xfId="1" applyNumberFormat="1" applyFont="1" applyBorder="1">
      <alignment vertical="center"/>
    </xf>
    <xf numFmtId="176" fontId="13" fillId="0" borderId="44" xfId="1" applyNumberFormat="1" applyFont="1" applyBorder="1">
      <alignment vertical="center"/>
    </xf>
    <xf numFmtId="176" fontId="13" fillId="2" borderId="37" xfId="1" applyNumberFormat="1" applyFont="1" applyFill="1" applyBorder="1">
      <alignment vertical="center"/>
    </xf>
    <xf numFmtId="176" fontId="13" fillId="2" borderId="36" xfId="1" applyNumberFormat="1" applyFont="1" applyFill="1" applyBorder="1">
      <alignment vertical="center"/>
    </xf>
    <xf numFmtId="177" fontId="19" fillId="2" borderId="34" xfId="1" applyNumberFormat="1" applyFont="1" applyFill="1" applyBorder="1">
      <alignment vertical="center"/>
    </xf>
    <xf numFmtId="177" fontId="19" fillId="2" borderId="33" xfId="1" applyNumberFormat="1" applyFont="1" applyFill="1" applyBorder="1">
      <alignment vertical="center"/>
    </xf>
    <xf numFmtId="176" fontId="13" fillId="0" borderId="0" xfId="1" applyNumberFormat="1" applyFont="1" applyAlignment="1">
      <alignment vertical="center" shrinkToFit="1"/>
    </xf>
    <xf numFmtId="176" fontId="13" fillId="0" borderId="57" xfId="1" applyNumberFormat="1" applyFont="1" applyBorder="1" applyAlignment="1">
      <alignment horizontal="center" vertical="center"/>
    </xf>
    <xf numFmtId="176" fontId="13" fillId="0" borderId="41" xfId="1" applyNumberFormat="1" applyFont="1" applyBorder="1" applyAlignment="1">
      <alignment horizontal="center" vertical="center"/>
    </xf>
    <xf numFmtId="176" fontId="13" fillId="0" borderId="38" xfId="1" applyNumberFormat="1" applyFont="1" applyBorder="1">
      <alignment vertical="center"/>
    </xf>
    <xf numFmtId="176" fontId="13" fillId="0" borderId="36" xfId="1" applyNumberFormat="1" applyFont="1" applyBorder="1">
      <alignment vertical="center"/>
    </xf>
    <xf numFmtId="38" fontId="13" fillId="0" borderId="107" xfId="2" applyFont="1" applyFill="1" applyBorder="1" applyAlignment="1" applyProtection="1">
      <alignment horizontal="center" vertical="center"/>
    </xf>
    <xf numFmtId="0" fontId="23" fillId="0" borderId="1" xfId="1" applyFont="1" applyBorder="1" applyAlignment="1">
      <alignment horizontal="center" vertical="center" wrapText="1"/>
    </xf>
    <xf numFmtId="38" fontId="24" fillId="5" borderId="1" xfId="2" applyFont="1" applyFill="1" applyBorder="1" applyAlignment="1">
      <alignment horizontal="right" vertical="center" wrapText="1"/>
    </xf>
    <xf numFmtId="38" fontId="24" fillId="0" borderId="1" xfId="2" applyFont="1" applyFill="1" applyBorder="1" applyAlignment="1">
      <alignment horizontal="right" vertical="center" wrapText="1"/>
    </xf>
    <xf numFmtId="0" fontId="24" fillId="0" borderId="0" xfId="1" applyFont="1">
      <alignment vertical="center"/>
    </xf>
    <xf numFmtId="0" fontId="25" fillId="0" borderId="0" xfId="1" applyFont="1" applyAlignment="1">
      <alignment horizontal="left" vertical="center"/>
    </xf>
    <xf numFmtId="0" fontId="24" fillId="0" borderId="0" xfId="1" applyFont="1" applyAlignment="1">
      <alignment horizontal="right" vertical="center"/>
    </xf>
    <xf numFmtId="176" fontId="13" fillId="0" borderId="130" xfId="1" applyNumberFormat="1" applyFont="1" applyBorder="1" applyAlignment="1">
      <alignment horizontal="center" vertical="center"/>
    </xf>
    <xf numFmtId="176" fontId="13" fillId="0" borderId="131" xfId="1" applyNumberFormat="1" applyFont="1" applyBorder="1">
      <alignment vertical="center"/>
    </xf>
    <xf numFmtId="176" fontId="13" fillId="0" borderId="12" xfId="1" applyNumberFormat="1" applyFont="1" applyBorder="1">
      <alignment vertical="center"/>
    </xf>
    <xf numFmtId="176" fontId="13" fillId="2" borderId="5" xfId="1" applyNumberFormat="1" applyFont="1" applyFill="1" applyBorder="1" applyAlignment="1">
      <alignment horizontal="center" vertical="center"/>
    </xf>
    <xf numFmtId="176" fontId="13" fillId="2" borderId="32" xfId="1" applyNumberFormat="1" applyFont="1" applyFill="1" applyBorder="1" applyAlignment="1">
      <alignment horizontal="center" vertical="center"/>
    </xf>
    <xf numFmtId="49" fontId="10" fillId="0" borderId="8" xfId="1" applyNumberFormat="1" applyFont="1" applyBorder="1" applyAlignment="1">
      <alignment horizontal="left" vertical="center"/>
    </xf>
    <xf numFmtId="0" fontId="3" fillId="2" borderId="1" xfId="1" applyFill="1" applyBorder="1" applyAlignment="1">
      <alignment horizontal="center" vertical="center"/>
    </xf>
    <xf numFmtId="38" fontId="3" fillId="0" borderId="1" xfId="5" applyFont="1" applyFill="1" applyBorder="1" applyProtection="1">
      <alignment vertical="center"/>
      <protection locked="0"/>
    </xf>
    <xf numFmtId="0" fontId="3" fillId="2" borderId="1" xfId="1" applyFill="1" applyBorder="1" applyProtection="1">
      <alignment vertical="center"/>
      <protection locked="0"/>
    </xf>
    <xf numFmtId="0" fontId="3" fillId="2" borderId="1" xfId="1" applyFill="1" applyBorder="1" applyAlignment="1" applyProtection="1">
      <alignment horizontal="right" vertical="center"/>
      <protection locked="0"/>
    </xf>
    <xf numFmtId="0" fontId="3" fillId="0" borderId="135" xfId="1" applyBorder="1">
      <alignment vertical="center"/>
    </xf>
    <xf numFmtId="38" fontId="3" fillId="2" borderId="0" xfId="2" applyFont="1" applyFill="1" applyBorder="1" applyProtection="1">
      <alignment vertical="center"/>
    </xf>
    <xf numFmtId="176" fontId="13" fillId="3" borderId="0" xfId="1" applyNumberFormat="1" applyFont="1" applyFill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82" fontId="13" fillId="2" borderId="36" xfId="1" applyNumberFormat="1" applyFont="1" applyFill="1" applyBorder="1">
      <alignment vertical="center"/>
    </xf>
    <xf numFmtId="176" fontId="13" fillId="8" borderId="1" xfId="1" applyNumberFormat="1" applyFont="1" applyFill="1" applyBorder="1" applyAlignment="1">
      <alignment horizontal="center" vertical="center"/>
    </xf>
    <xf numFmtId="176" fontId="13" fillId="8" borderId="46" xfId="1" applyNumberFormat="1" applyFont="1" applyFill="1" applyBorder="1">
      <alignment vertical="center"/>
    </xf>
    <xf numFmtId="176" fontId="13" fillId="8" borderId="38" xfId="1" applyNumberFormat="1" applyFont="1" applyFill="1" applyBorder="1">
      <alignment vertical="center"/>
    </xf>
    <xf numFmtId="176" fontId="13" fillId="8" borderId="37" xfId="1" applyNumberFormat="1" applyFont="1" applyFill="1" applyBorder="1">
      <alignment vertical="center"/>
    </xf>
    <xf numFmtId="176" fontId="13" fillId="8" borderId="36" xfId="1" applyNumberFormat="1" applyFont="1" applyFill="1" applyBorder="1">
      <alignment vertical="center"/>
    </xf>
    <xf numFmtId="176" fontId="13" fillId="8" borderId="40" xfId="1" applyNumberFormat="1" applyFont="1" applyFill="1" applyBorder="1">
      <alignment vertical="center"/>
    </xf>
    <xf numFmtId="176" fontId="13" fillId="8" borderId="39" xfId="1" applyNumberFormat="1" applyFont="1" applyFill="1" applyBorder="1">
      <alignment vertical="center"/>
    </xf>
    <xf numFmtId="0" fontId="13" fillId="8" borderId="108" xfId="1" applyFont="1" applyFill="1" applyBorder="1" applyProtection="1">
      <alignment vertical="center"/>
      <protection locked="0"/>
    </xf>
    <xf numFmtId="0" fontId="13" fillId="8" borderId="24" xfId="1" applyFont="1" applyFill="1" applyBorder="1" applyAlignment="1" applyProtection="1">
      <alignment horizontal="center" vertical="center"/>
      <protection locked="0"/>
    </xf>
    <xf numFmtId="0" fontId="13" fillId="8" borderId="87" xfId="1" applyFont="1" applyFill="1" applyBorder="1" applyAlignment="1" applyProtection="1">
      <alignment horizontal="center" vertical="center"/>
      <protection locked="0"/>
    </xf>
    <xf numFmtId="38" fontId="13" fillId="8" borderId="91" xfId="2" applyFont="1" applyFill="1" applyBorder="1" applyProtection="1">
      <alignment vertical="center"/>
      <protection locked="0"/>
    </xf>
    <xf numFmtId="38" fontId="13" fillId="8" borderId="90" xfId="2" applyFont="1" applyFill="1" applyBorder="1" applyAlignment="1" applyProtection="1">
      <alignment horizontal="center" vertical="center"/>
      <protection locked="0"/>
    </xf>
    <xf numFmtId="38" fontId="13" fillId="8" borderId="92" xfId="2" applyFont="1" applyFill="1" applyBorder="1" applyAlignment="1" applyProtection="1">
      <alignment horizontal="center" vertical="center"/>
      <protection locked="0"/>
    </xf>
    <xf numFmtId="3" fontId="13" fillId="8" borderId="108" xfId="1" applyNumberFormat="1" applyFont="1" applyFill="1" applyBorder="1">
      <alignment vertical="center"/>
    </xf>
    <xf numFmtId="38" fontId="13" fillId="8" borderId="85" xfId="2" applyFont="1" applyFill="1" applyBorder="1" applyAlignment="1" applyProtection="1">
      <alignment horizontal="center" vertical="center"/>
    </xf>
    <xf numFmtId="38" fontId="13" fillId="8" borderId="87" xfId="2" applyFont="1" applyFill="1" applyBorder="1" applyAlignment="1" applyProtection="1">
      <alignment horizontal="center" vertical="center"/>
    </xf>
    <xf numFmtId="38" fontId="13" fillId="8" borderId="91" xfId="2" applyFont="1" applyFill="1" applyBorder="1" applyProtection="1">
      <alignment vertical="center"/>
    </xf>
    <xf numFmtId="38" fontId="13" fillId="8" borderId="106" xfId="2" applyFont="1" applyFill="1" applyBorder="1" applyAlignment="1" applyProtection="1">
      <alignment horizontal="center" vertical="center"/>
    </xf>
    <xf numFmtId="38" fontId="13" fillId="8" borderId="105" xfId="2" applyFont="1" applyFill="1" applyBorder="1" applyAlignment="1" applyProtection="1">
      <alignment horizontal="center" vertical="center"/>
    </xf>
    <xf numFmtId="0" fontId="3" fillId="8" borderId="86" xfId="1" applyFill="1" applyBorder="1" applyProtection="1">
      <alignment vertical="center"/>
      <protection locked="0"/>
    </xf>
    <xf numFmtId="0" fontId="3" fillId="8" borderId="85" xfId="1" applyFill="1" applyBorder="1" applyProtection="1">
      <alignment vertical="center"/>
      <protection locked="0"/>
    </xf>
    <xf numFmtId="0" fontId="3" fillId="8" borderId="84" xfId="1" applyFill="1" applyBorder="1" applyProtection="1">
      <alignment vertical="center"/>
      <protection locked="0"/>
    </xf>
    <xf numFmtId="0" fontId="13" fillId="8" borderId="91" xfId="1" applyFont="1" applyFill="1" applyBorder="1" applyProtection="1">
      <alignment vertical="center"/>
      <protection locked="0"/>
    </xf>
    <xf numFmtId="0" fontId="13" fillId="8" borderId="90" xfId="1" applyFont="1" applyFill="1" applyBorder="1" applyProtection="1">
      <alignment vertical="center"/>
      <protection locked="0"/>
    </xf>
    <xf numFmtId="0" fontId="3" fillId="8" borderId="90" xfId="1" applyFill="1" applyBorder="1" applyProtection="1">
      <alignment vertical="center"/>
      <protection locked="0"/>
    </xf>
    <xf numFmtId="0" fontId="3" fillId="8" borderId="89" xfId="1" applyFill="1" applyBorder="1" applyProtection="1">
      <alignment vertical="center"/>
      <protection locked="0"/>
    </xf>
    <xf numFmtId="0" fontId="3" fillId="8" borderId="88" xfId="1" applyFill="1" applyBorder="1" applyProtection="1">
      <alignment vertical="center"/>
      <protection locked="0"/>
    </xf>
    <xf numFmtId="0" fontId="3" fillId="8" borderId="87" xfId="1" applyFill="1" applyBorder="1" applyProtection="1">
      <alignment vertical="center"/>
      <protection locked="0"/>
    </xf>
    <xf numFmtId="0" fontId="3" fillId="8" borderId="108" xfId="1" applyFill="1" applyBorder="1" applyProtection="1">
      <alignment vertical="center"/>
      <protection locked="0"/>
    </xf>
    <xf numFmtId="0" fontId="3" fillId="8" borderId="24" xfId="1" applyFill="1" applyBorder="1" applyProtection="1">
      <alignment vertical="center"/>
      <protection locked="0"/>
    </xf>
    <xf numFmtId="0" fontId="3" fillId="8" borderId="134" xfId="1" applyFill="1" applyBorder="1" applyProtection="1">
      <alignment vertical="center"/>
      <protection locked="0"/>
    </xf>
    <xf numFmtId="0" fontId="3" fillId="8" borderId="80" xfId="1" applyFill="1" applyBorder="1" applyProtection="1">
      <alignment vertical="center"/>
      <protection locked="0"/>
    </xf>
    <xf numFmtId="0" fontId="3" fillId="8" borderId="19" xfId="1" applyFill="1" applyBorder="1" applyProtection="1">
      <alignment vertical="center"/>
      <protection locked="0"/>
    </xf>
    <xf numFmtId="0" fontId="3" fillId="8" borderId="79" xfId="1" applyFill="1" applyBorder="1" applyProtection="1">
      <alignment vertical="center"/>
      <protection locked="0"/>
    </xf>
    <xf numFmtId="0" fontId="3" fillId="8" borderId="76" xfId="1" applyFill="1" applyBorder="1" applyProtection="1">
      <alignment vertical="center"/>
      <protection locked="0"/>
    </xf>
    <xf numFmtId="0" fontId="3" fillId="8" borderId="29" xfId="1" applyFill="1" applyBorder="1" applyProtection="1">
      <alignment vertical="center"/>
      <protection locked="0"/>
    </xf>
    <xf numFmtId="0" fontId="3" fillId="8" borderId="75" xfId="1" applyFill="1" applyBorder="1" applyProtection="1">
      <alignment vertical="center"/>
      <protection locked="0"/>
    </xf>
    <xf numFmtId="181" fontId="3" fillId="8" borderId="1" xfId="1" applyNumberFormat="1" applyFill="1" applyBorder="1" applyProtection="1">
      <alignment vertical="center"/>
      <protection locked="0"/>
    </xf>
    <xf numFmtId="0" fontId="13" fillId="8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6" borderId="1" xfId="0" applyFill="1" applyBorder="1">
      <alignment vertical="center"/>
    </xf>
    <xf numFmtId="0" fontId="30" fillId="0" borderId="0" xfId="0" applyFont="1">
      <alignment vertical="center"/>
    </xf>
    <xf numFmtId="176" fontId="32" fillId="8" borderId="19" xfId="1" applyNumberFormat="1" applyFont="1" applyFill="1" applyBorder="1">
      <alignment vertical="center"/>
    </xf>
    <xf numFmtId="176" fontId="32" fillId="2" borderId="19" xfId="1" applyNumberFormat="1" applyFont="1" applyFill="1" applyBorder="1">
      <alignment vertical="center"/>
    </xf>
    <xf numFmtId="176" fontId="32" fillId="8" borderId="21" xfId="1" applyNumberFormat="1" applyFont="1" applyFill="1" applyBorder="1" applyAlignment="1">
      <alignment vertical="center" shrinkToFit="1"/>
    </xf>
    <xf numFmtId="176" fontId="32" fillId="2" borderId="21" xfId="1" applyNumberFormat="1" applyFont="1" applyFill="1" applyBorder="1" applyAlignment="1">
      <alignment horizontal="left" vertical="center" shrinkToFit="1"/>
    </xf>
    <xf numFmtId="176" fontId="32" fillId="8" borderId="32" xfId="1" applyNumberFormat="1" applyFont="1" applyFill="1" applyBorder="1" applyAlignment="1">
      <alignment vertical="center" shrinkToFit="1"/>
    </xf>
    <xf numFmtId="176" fontId="32" fillId="8" borderId="18" xfId="1" applyNumberFormat="1" applyFont="1" applyFill="1" applyBorder="1" applyAlignment="1">
      <alignment vertical="center" shrinkToFit="1"/>
    </xf>
    <xf numFmtId="176" fontId="32" fillId="8" borderId="21" xfId="1" applyNumberFormat="1" applyFont="1" applyFill="1" applyBorder="1" applyAlignment="1">
      <alignment horizontal="left" vertical="center" shrinkToFit="1"/>
    </xf>
    <xf numFmtId="176" fontId="32" fillId="2" borderId="16" xfId="1" applyNumberFormat="1" applyFont="1" applyFill="1" applyBorder="1">
      <alignment vertical="center"/>
    </xf>
    <xf numFmtId="176" fontId="32" fillId="2" borderId="15" xfId="1" applyNumberFormat="1" applyFont="1" applyFill="1" applyBorder="1" applyAlignment="1">
      <alignment horizontal="left" vertical="center" shrinkToFit="1"/>
    </xf>
    <xf numFmtId="176" fontId="32" fillId="8" borderId="61" xfId="1" applyNumberFormat="1" applyFont="1" applyFill="1" applyBorder="1">
      <alignment vertical="center"/>
    </xf>
    <xf numFmtId="176" fontId="32" fillId="2" borderId="61" xfId="1" applyNumberFormat="1" applyFont="1" applyFill="1" applyBorder="1">
      <alignment vertical="center"/>
    </xf>
    <xf numFmtId="176" fontId="32" fillId="8" borderId="104" xfId="1" applyNumberFormat="1" applyFont="1" applyFill="1" applyBorder="1" applyAlignment="1">
      <alignment vertical="center" shrinkToFit="1"/>
    </xf>
    <xf numFmtId="176" fontId="32" fillId="8" borderId="24" xfId="1" applyNumberFormat="1" applyFont="1" applyFill="1" applyBorder="1">
      <alignment vertical="center"/>
    </xf>
    <xf numFmtId="176" fontId="32" fillId="2" borderId="24" xfId="1" applyNumberFormat="1" applyFont="1" applyFill="1" applyBorder="1">
      <alignment vertical="center"/>
    </xf>
    <xf numFmtId="176" fontId="32" fillId="8" borderId="23" xfId="1" applyNumberFormat="1" applyFont="1" applyFill="1" applyBorder="1" applyAlignment="1">
      <alignment vertical="center" shrinkToFit="1"/>
    </xf>
    <xf numFmtId="176" fontId="32" fillId="2" borderId="28" xfId="1" applyNumberFormat="1" applyFont="1" applyFill="1" applyBorder="1">
      <alignment vertical="center"/>
    </xf>
    <xf numFmtId="176" fontId="32" fillId="2" borderId="27" xfId="1" applyNumberFormat="1" applyFont="1" applyFill="1" applyBorder="1" applyAlignment="1">
      <alignment horizontal="left" vertical="center" shrinkToFit="1"/>
    </xf>
    <xf numFmtId="176" fontId="32" fillId="8" borderId="25" xfId="1" applyNumberFormat="1" applyFont="1" applyFill="1" applyBorder="1" applyAlignment="1">
      <alignment vertical="center" shrinkToFit="1"/>
    </xf>
    <xf numFmtId="176" fontId="32" fillId="8" borderId="22" xfId="1" applyNumberFormat="1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10" fillId="0" borderId="100" xfId="0" applyFont="1" applyBorder="1" applyAlignment="1">
      <alignment horizontal="center" vertical="center"/>
    </xf>
    <xf numFmtId="176" fontId="35" fillId="10" borderId="17" xfId="1" applyNumberFormat="1" applyFont="1" applyFill="1" applyBorder="1">
      <alignment vertical="center"/>
    </xf>
    <xf numFmtId="176" fontId="20" fillId="0" borderId="0" xfId="1" applyNumberFormat="1" applyFont="1" applyAlignment="1">
      <alignment horizontal="center" vertical="center"/>
    </xf>
    <xf numFmtId="176" fontId="36" fillId="0" borderId="0" xfId="1" applyNumberFormat="1" applyFont="1" applyAlignment="1">
      <alignment horizontal="center" vertical="center"/>
    </xf>
    <xf numFmtId="176" fontId="34" fillId="0" borderId="29" xfId="1" applyNumberFormat="1" applyFont="1" applyBorder="1">
      <alignment vertical="center"/>
    </xf>
    <xf numFmtId="176" fontId="34" fillId="2" borderId="19" xfId="1" applyNumberFormat="1" applyFont="1" applyFill="1" applyBorder="1">
      <alignment vertical="center"/>
    </xf>
    <xf numFmtId="176" fontId="34" fillId="0" borderId="19" xfId="1" applyNumberFormat="1" applyFont="1" applyBorder="1">
      <alignment vertical="center"/>
    </xf>
    <xf numFmtId="176" fontId="34" fillId="2" borderId="16" xfId="1" applyNumberFormat="1" applyFont="1" applyFill="1" applyBorder="1">
      <alignment vertical="center"/>
    </xf>
    <xf numFmtId="176" fontId="34" fillId="0" borderId="24" xfId="1" applyNumberFormat="1" applyFont="1" applyBorder="1">
      <alignment vertical="center"/>
    </xf>
    <xf numFmtId="176" fontId="34" fillId="2" borderId="28" xfId="1" applyNumberFormat="1" applyFont="1" applyFill="1" applyBorder="1">
      <alignment vertical="center"/>
    </xf>
    <xf numFmtId="176" fontId="34" fillId="0" borderId="22" xfId="1" applyNumberFormat="1" applyFont="1" applyBorder="1">
      <alignment vertical="center"/>
    </xf>
    <xf numFmtId="176" fontId="31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35" fillId="0" borderId="29" xfId="1" applyNumberFormat="1" applyFont="1" applyBorder="1" applyAlignment="1">
      <alignment horizontal="center" vertical="center"/>
    </xf>
    <xf numFmtId="0" fontId="37" fillId="9" borderId="0" xfId="6" applyNumberFormat="1" applyFont="1" applyFill="1" applyAlignment="1">
      <alignment horizontal="center" vertical="center"/>
    </xf>
    <xf numFmtId="176" fontId="37" fillId="0" borderId="0" xfId="1" applyNumberFormat="1" applyFont="1">
      <alignment vertical="center"/>
    </xf>
    <xf numFmtId="176" fontId="37" fillId="0" borderId="0" xfId="1" applyNumberFormat="1" applyFont="1" applyAlignment="1">
      <alignment vertical="center" shrinkToFit="1"/>
    </xf>
    <xf numFmtId="176" fontId="38" fillId="0" borderId="0" xfId="1" applyNumberFormat="1" applyFont="1">
      <alignment vertical="center"/>
    </xf>
    <xf numFmtId="176" fontId="38" fillId="0" borderId="0" xfId="1" applyNumberFormat="1" applyFont="1" applyAlignment="1">
      <alignment horizontal="center" vertical="center"/>
    </xf>
    <xf numFmtId="176" fontId="32" fillId="0" borderId="19" xfId="1" applyNumberFormat="1" applyFont="1" applyBorder="1">
      <alignment vertical="center"/>
    </xf>
    <xf numFmtId="176" fontId="32" fillId="0" borderId="29" xfId="1" applyNumberFormat="1" applyFont="1" applyBorder="1">
      <alignment vertical="center"/>
    </xf>
    <xf numFmtId="0" fontId="40" fillId="0" borderId="0" xfId="1" applyFont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39" fillId="0" borderId="141" xfId="1" applyNumberFormat="1" applyFont="1" applyBorder="1" applyAlignment="1">
      <alignment horizontal="center" vertical="center"/>
    </xf>
    <xf numFmtId="176" fontId="39" fillId="0" borderId="112" xfId="1" applyNumberFormat="1" applyFont="1" applyBorder="1" applyAlignment="1">
      <alignment horizontal="center" vertical="center"/>
    </xf>
    <xf numFmtId="176" fontId="39" fillId="0" borderId="142" xfId="1" applyNumberFormat="1" applyFont="1" applyBorder="1" applyAlignment="1">
      <alignment horizontal="center" vertical="center"/>
    </xf>
    <xf numFmtId="176" fontId="34" fillId="0" borderId="29" xfId="1" applyNumberFormat="1" applyFont="1" applyBorder="1" applyAlignment="1">
      <alignment horizontal="left" vertical="center"/>
    </xf>
    <xf numFmtId="176" fontId="34" fillId="0" borderId="24" xfId="1" applyNumberFormat="1" applyFont="1" applyBorder="1" applyAlignment="1">
      <alignment horizontal="left" vertical="center"/>
    </xf>
    <xf numFmtId="176" fontId="34" fillId="0" borderId="29" xfId="1" applyNumberFormat="1" applyFont="1" applyBorder="1">
      <alignment vertical="center"/>
    </xf>
    <xf numFmtId="176" fontId="34" fillId="0" borderId="22" xfId="1" applyNumberFormat="1" applyFont="1" applyBorder="1">
      <alignment vertical="center"/>
    </xf>
    <xf numFmtId="176" fontId="34" fillId="0" borderId="24" xfId="1" applyNumberFormat="1" applyFont="1" applyBorder="1">
      <alignment vertical="center"/>
    </xf>
    <xf numFmtId="176" fontId="35" fillId="0" borderId="30" xfId="1" applyNumberFormat="1" applyFont="1" applyBorder="1" applyAlignment="1">
      <alignment horizontal="center" vertical="center" wrapText="1"/>
    </xf>
    <xf numFmtId="176" fontId="35" fillId="0" borderId="20" xfId="1" applyNumberFormat="1" applyFont="1" applyBorder="1" applyAlignment="1">
      <alignment horizontal="center" vertical="center"/>
    </xf>
    <xf numFmtId="176" fontId="35" fillId="0" borderId="31" xfId="1" applyNumberFormat="1" applyFont="1" applyBorder="1" applyAlignment="1">
      <alignment horizontal="center" vertical="center"/>
    </xf>
    <xf numFmtId="176" fontId="35" fillId="0" borderId="30" xfId="1" applyNumberFormat="1" applyFont="1" applyBorder="1" applyAlignment="1">
      <alignment horizontal="center" vertical="center"/>
    </xf>
    <xf numFmtId="176" fontId="35" fillId="10" borderId="30" xfId="1" applyNumberFormat="1" applyFont="1" applyFill="1" applyBorder="1" applyAlignment="1">
      <alignment horizontal="center" vertical="center" wrapText="1"/>
    </xf>
    <xf numFmtId="176" fontId="35" fillId="10" borderId="20" xfId="1" applyNumberFormat="1" applyFont="1" applyFill="1" applyBorder="1" applyAlignment="1">
      <alignment horizontal="center" vertical="center" wrapText="1"/>
    </xf>
    <xf numFmtId="176" fontId="35" fillId="10" borderId="129" xfId="1" applyNumberFormat="1" applyFont="1" applyFill="1" applyBorder="1" applyAlignment="1">
      <alignment horizontal="center" vertical="center" wrapText="1"/>
    </xf>
    <xf numFmtId="176" fontId="35" fillId="0" borderId="26" xfId="1" applyNumberFormat="1" applyFont="1" applyBorder="1" applyAlignment="1">
      <alignment horizontal="center" vertical="center"/>
    </xf>
    <xf numFmtId="176" fontId="35" fillId="0" borderId="17" xfId="1" applyNumberFormat="1" applyFont="1" applyBorder="1" applyAlignment="1">
      <alignment horizontal="center" vertical="center"/>
    </xf>
    <xf numFmtId="176" fontId="37" fillId="0" borderId="62" xfId="1" applyNumberFormat="1" applyFont="1" applyBorder="1" applyAlignment="1">
      <alignment horizontal="center" vertical="center"/>
    </xf>
    <xf numFmtId="176" fontId="35" fillId="0" borderId="102" xfId="1" applyNumberFormat="1" applyFont="1" applyBorder="1" applyAlignment="1">
      <alignment horizontal="center" vertical="center"/>
    </xf>
    <xf numFmtId="176" fontId="35" fillId="0" borderId="103" xfId="1" applyNumberFormat="1" applyFont="1" applyBorder="1" applyAlignment="1">
      <alignment horizontal="center" vertical="center"/>
    </xf>
    <xf numFmtId="176" fontId="35" fillId="0" borderId="24" xfId="1" applyNumberFormat="1" applyFont="1" applyBorder="1" applyAlignment="1">
      <alignment horizontal="center" vertical="center"/>
    </xf>
    <xf numFmtId="176" fontId="35" fillId="0" borderId="126" xfId="1" applyNumberFormat="1" applyFont="1" applyBorder="1" applyAlignment="1">
      <alignment horizontal="center" vertical="center"/>
    </xf>
    <xf numFmtId="176" fontId="35" fillId="0" borderId="127" xfId="1" applyNumberFormat="1" applyFont="1" applyBorder="1" applyAlignment="1">
      <alignment horizontal="center" vertical="center"/>
    </xf>
    <xf numFmtId="176" fontId="35" fillId="0" borderId="128" xfId="1" applyNumberFormat="1" applyFont="1" applyBorder="1" applyAlignment="1">
      <alignment horizontal="center" vertical="center"/>
    </xf>
    <xf numFmtId="176" fontId="35" fillId="0" borderId="60" xfId="1" applyNumberFormat="1" applyFont="1" applyBorder="1" applyAlignment="1">
      <alignment horizontal="center" vertical="center" shrinkToFit="1"/>
    </xf>
    <xf numFmtId="176" fontId="35" fillId="0" borderId="23" xfId="1" applyNumberFormat="1" applyFont="1" applyBorder="1" applyAlignment="1">
      <alignment horizontal="center" vertical="center" shrinkToFit="1"/>
    </xf>
    <xf numFmtId="176" fontId="39" fillId="0" borderId="138" xfId="1" applyNumberFormat="1" applyFont="1" applyBorder="1" applyAlignment="1">
      <alignment horizontal="center" vertical="center"/>
    </xf>
    <xf numFmtId="176" fontId="39" fillId="0" borderId="139" xfId="1" applyNumberFormat="1" applyFont="1" applyBorder="1" applyAlignment="1">
      <alignment horizontal="center" vertical="center"/>
    </xf>
    <xf numFmtId="176" fontId="39" fillId="0" borderId="140" xfId="1" applyNumberFormat="1" applyFont="1" applyBorder="1" applyAlignment="1">
      <alignment horizontal="center" vertical="center"/>
    </xf>
    <xf numFmtId="176" fontId="35" fillId="0" borderId="20" xfId="1" applyNumberFormat="1" applyFont="1" applyBorder="1" applyAlignment="1">
      <alignment horizontal="center" vertical="center" wrapText="1"/>
    </xf>
    <xf numFmtId="176" fontId="35" fillId="0" borderId="31" xfId="1" applyNumberFormat="1" applyFont="1" applyBorder="1" applyAlignment="1">
      <alignment horizontal="center" vertical="center" wrapText="1"/>
    </xf>
    <xf numFmtId="176" fontId="39" fillId="10" borderId="30" xfId="1" applyNumberFormat="1" applyFont="1" applyFill="1" applyBorder="1" applyAlignment="1">
      <alignment horizontal="center" vertical="center"/>
    </xf>
    <xf numFmtId="176" fontId="39" fillId="10" borderId="20" xfId="1" applyNumberFormat="1" applyFont="1" applyFill="1" applyBorder="1" applyAlignment="1">
      <alignment horizontal="center" vertical="center"/>
    </xf>
    <xf numFmtId="176" fontId="34" fillId="0" borderId="103" xfId="1" applyNumberFormat="1" applyFont="1" applyBorder="1">
      <alignment vertical="center"/>
    </xf>
    <xf numFmtId="176" fontId="35" fillId="0" borderId="30" xfId="1" applyNumberFormat="1" applyFont="1" applyBorder="1" applyAlignment="1">
      <alignment horizontal="center" vertical="center" wrapText="1" shrinkToFit="1"/>
    </xf>
    <xf numFmtId="176" fontId="35" fillId="0" borderId="20" xfId="1" applyNumberFormat="1" applyFont="1" applyBorder="1" applyAlignment="1">
      <alignment horizontal="center" vertical="center" wrapText="1" shrinkToFit="1"/>
    </xf>
    <xf numFmtId="176" fontId="35" fillId="0" borderId="31" xfId="1" applyNumberFormat="1" applyFont="1" applyBorder="1" applyAlignment="1">
      <alignment horizontal="center" vertical="center" wrapText="1" shrinkToFit="1"/>
    </xf>
    <xf numFmtId="176" fontId="13" fillId="2" borderId="121" xfId="1" applyNumberFormat="1" applyFont="1" applyFill="1" applyBorder="1" applyAlignment="1">
      <alignment horizontal="center" vertical="center"/>
    </xf>
    <xf numFmtId="176" fontId="13" fillId="2" borderId="122" xfId="1" applyNumberFormat="1" applyFont="1" applyFill="1" applyBorder="1" applyAlignment="1">
      <alignment horizontal="center" vertical="center"/>
    </xf>
    <xf numFmtId="176" fontId="13" fillId="0" borderId="49" xfId="1" applyNumberFormat="1" applyFont="1" applyBorder="1" applyAlignment="1">
      <alignment horizontal="center" vertical="center"/>
    </xf>
    <xf numFmtId="176" fontId="13" fillId="0" borderId="45" xfId="1" applyNumberFormat="1" applyFont="1" applyBorder="1" applyAlignment="1">
      <alignment horizontal="center" vertical="center"/>
    </xf>
    <xf numFmtId="176" fontId="13" fillId="0" borderId="48" xfId="1" applyNumberFormat="1" applyFont="1" applyBorder="1" applyAlignment="1">
      <alignment horizontal="center" vertical="center"/>
    </xf>
    <xf numFmtId="176" fontId="13" fillId="0" borderId="44" xfId="1" applyNumberFormat="1" applyFont="1" applyBorder="1" applyAlignment="1">
      <alignment horizontal="center" vertical="center"/>
    </xf>
    <xf numFmtId="176" fontId="13" fillId="0" borderId="48" xfId="1" applyNumberFormat="1" applyFont="1" applyBorder="1" applyAlignment="1">
      <alignment horizontal="center" vertical="center" wrapText="1"/>
    </xf>
    <xf numFmtId="176" fontId="13" fillId="0" borderId="44" xfId="1" applyNumberFormat="1" applyFont="1" applyBorder="1" applyAlignment="1">
      <alignment horizontal="center" vertical="center" wrapText="1"/>
    </xf>
    <xf numFmtId="176" fontId="13" fillId="0" borderId="50" xfId="1" applyNumberFormat="1" applyFont="1" applyBorder="1" applyAlignment="1">
      <alignment horizontal="center" vertical="center"/>
    </xf>
    <xf numFmtId="176" fontId="13" fillId="0" borderId="46" xfId="1" applyNumberFormat="1" applyFont="1" applyBorder="1" applyAlignment="1">
      <alignment horizontal="center" vertical="center"/>
    </xf>
    <xf numFmtId="176" fontId="13" fillId="0" borderId="123" xfId="1" applyNumberFormat="1" applyFont="1" applyBorder="1" applyAlignment="1">
      <alignment horizontal="center" vertical="center"/>
    </xf>
    <xf numFmtId="176" fontId="13" fillId="0" borderId="124" xfId="1" applyNumberFormat="1" applyFont="1" applyBorder="1" applyAlignment="1">
      <alignment horizontal="center" vertical="center"/>
    </xf>
    <xf numFmtId="176" fontId="13" fillId="0" borderId="51" xfId="1" applyNumberFormat="1" applyFont="1" applyBorder="1" applyAlignment="1">
      <alignment horizontal="center" vertical="center" wrapText="1"/>
    </xf>
    <xf numFmtId="176" fontId="13" fillId="0" borderId="125" xfId="1" applyNumberFormat="1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4" xfId="1" applyBorder="1" applyAlignment="1" applyProtection="1">
      <alignment horizontal="left" vertical="center"/>
      <protection locked="0"/>
    </xf>
    <xf numFmtId="0" fontId="3" fillId="0" borderId="13" xfId="1" applyBorder="1" applyAlignment="1" applyProtection="1">
      <alignment horizontal="left" vertical="center"/>
      <protection locked="0"/>
    </xf>
    <xf numFmtId="0" fontId="3" fillId="0" borderId="11" xfId="1" applyBorder="1" applyAlignment="1">
      <alignment horizontal="center" vertical="center" textRotation="255" wrapText="1"/>
    </xf>
    <xf numFmtId="0" fontId="3" fillId="0" borderId="12" xfId="1" applyBorder="1" applyAlignment="1">
      <alignment horizontal="center" vertical="center" textRotation="255" wrapText="1"/>
    </xf>
    <xf numFmtId="0" fontId="3" fillId="0" borderId="11" xfId="1" applyBorder="1" applyAlignment="1">
      <alignment horizontal="center" vertical="center" textRotation="255"/>
    </xf>
    <xf numFmtId="0" fontId="3" fillId="0" borderId="12" xfId="1" applyBorder="1" applyAlignment="1">
      <alignment horizontal="center" vertical="center" textRotation="255"/>
    </xf>
    <xf numFmtId="0" fontId="3" fillId="0" borderId="14" xfId="1" applyBorder="1" applyAlignment="1" applyProtection="1">
      <alignment horizontal="center" vertical="center"/>
      <protection locked="0"/>
    </xf>
    <xf numFmtId="0" fontId="3" fillId="0" borderId="13" xfId="1" applyBorder="1" applyAlignment="1" applyProtection="1">
      <alignment horizontal="center" vertical="center"/>
      <protection locked="0"/>
    </xf>
    <xf numFmtId="0" fontId="3" fillId="0" borderId="14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0" borderId="63" xfId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textRotation="255" wrapText="1"/>
    </xf>
    <xf numFmtId="0" fontId="12" fillId="0" borderId="12" xfId="1" applyFont="1" applyBorder="1" applyAlignment="1">
      <alignment horizontal="center" vertical="center" textRotation="255" wrapText="1"/>
    </xf>
    <xf numFmtId="0" fontId="12" fillId="0" borderId="67" xfId="1" applyFont="1" applyBorder="1" applyAlignment="1">
      <alignment horizontal="center" vertical="center" textRotation="255" wrapText="1"/>
    </xf>
    <xf numFmtId="0" fontId="12" fillId="0" borderId="11" xfId="1" applyFont="1" applyBorder="1" applyAlignment="1">
      <alignment horizontal="center" vertical="center" textRotation="255"/>
    </xf>
    <xf numFmtId="0" fontId="12" fillId="0" borderId="12" xfId="1" applyFont="1" applyBorder="1" applyAlignment="1">
      <alignment horizontal="center" vertical="center" textRotation="255"/>
    </xf>
    <xf numFmtId="0" fontId="12" fillId="0" borderId="10" xfId="1" applyFont="1" applyBorder="1" applyAlignment="1">
      <alignment horizontal="center" vertical="center" textRotation="255"/>
    </xf>
    <xf numFmtId="0" fontId="3" fillId="0" borderId="136" xfId="1" applyBorder="1" applyAlignment="1">
      <alignment horizontal="center" vertical="center"/>
    </xf>
    <xf numFmtId="0" fontId="3" fillId="0" borderId="137" xfId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38" fontId="3" fillId="0" borderId="66" xfId="1" applyNumberFormat="1" applyBorder="1" applyAlignment="1">
      <alignment horizontal="center" vertical="center"/>
    </xf>
    <xf numFmtId="38" fontId="3" fillId="0" borderId="65" xfId="1" applyNumberFormat="1" applyBorder="1" applyAlignment="1">
      <alignment horizontal="center" vertical="center"/>
    </xf>
    <xf numFmtId="38" fontId="3" fillId="0" borderId="64" xfId="1" applyNumberFormat="1" applyBorder="1" applyAlignment="1">
      <alignment horizontal="center" vertical="center"/>
    </xf>
    <xf numFmtId="38" fontId="3" fillId="2" borderId="99" xfId="1" applyNumberFormat="1" applyFill="1" applyBorder="1">
      <alignment vertical="center"/>
    </xf>
    <xf numFmtId="38" fontId="3" fillId="2" borderId="98" xfId="1" applyNumberFormat="1" applyFill="1" applyBorder="1">
      <alignment vertical="center"/>
    </xf>
    <xf numFmtId="38" fontId="3" fillId="2" borderId="97" xfId="1" applyNumberFormat="1" applyFill="1" applyBorder="1">
      <alignment vertical="center"/>
    </xf>
    <xf numFmtId="0" fontId="3" fillId="0" borderId="113" xfId="1" applyBorder="1" applyAlignment="1">
      <alignment horizontal="center" vertical="center" wrapText="1"/>
    </xf>
    <xf numFmtId="0" fontId="3" fillId="0" borderId="109" xfId="1" applyBorder="1" applyAlignment="1">
      <alignment horizontal="center" vertical="center" wrapText="1"/>
    </xf>
    <xf numFmtId="0" fontId="3" fillId="0" borderId="82" xfId="1" applyBorder="1" applyAlignment="1">
      <alignment horizontal="center" vertical="center" wrapText="1"/>
    </xf>
    <xf numFmtId="0" fontId="3" fillId="0" borderId="78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22" fillId="0" borderId="72" xfId="1" applyFont="1" applyBorder="1" applyAlignment="1">
      <alignment vertical="top" wrapText="1"/>
    </xf>
    <xf numFmtId="0" fontId="22" fillId="0" borderId="71" xfId="1" applyFont="1" applyBorder="1" applyAlignment="1">
      <alignment vertical="top" wrapText="1"/>
    </xf>
    <xf numFmtId="0" fontId="22" fillId="0" borderId="70" xfId="1" applyFont="1" applyBorder="1" applyAlignment="1">
      <alignment vertical="top" wrapText="1"/>
    </xf>
    <xf numFmtId="0" fontId="22" fillId="0" borderId="0" xfId="1" applyFont="1" applyAlignment="1">
      <alignment vertical="top" wrapText="1"/>
    </xf>
    <xf numFmtId="0" fontId="22" fillId="0" borderId="69" xfId="1" applyFont="1" applyBorder="1" applyAlignment="1">
      <alignment vertical="top" wrapText="1"/>
    </xf>
    <xf numFmtId="0" fontId="22" fillId="0" borderId="68" xfId="1" applyFont="1" applyBorder="1" applyAlignment="1">
      <alignment vertical="top" wrapText="1"/>
    </xf>
    <xf numFmtId="0" fontId="13" fillId="7" borderId="14" xfId="1" applyFont="1" applyFill="1" applyBorder="1" applyAlignment="1">
      <alignment horizontal="center" vertical="center" shrinkToFit="1"/>
    </xf>
    <xf numFmtId="0" fontId="13" fillId="7" borderId="13" xfId="1" applyFont="1" applyFill="1" applyBorder="1" applyAlignment="1">
      <alignment horizontal="center" vertical="center" shrinkToFit="1"/>
    </xf>
    <xf numFmtId="0" fontId="13" fillId="0" borderId="1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3" fillId="0" borderId="88" xfId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3" fillId="0" borderId="96" xfId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3" fillId="7" borderId="2" xfId="1" applyFill="1" applyBorder="1" applyAlignment="1">
      <alignment horizontal="center" vertical="center"/>
    </xf>
    <xf numFmtId="0" fontId="3" fillId="7" borderId="3" xfId="1" applyFill="1" applyBorder="1" applyAlignment="1">
      <alignment horizontal="center" vertical="center"/>
    </xf>
    <xf numFmtId="0" fontId="3" fillId="7" borderId="4" xfId="1" applyFill="1" applyBorder="1" applyAlignment="1">
      <alignment horizontal="center" vertical="center"/>
    </xf>
    <xf numFmtId="0" fontId="3" fillId="7" borderId="7" xfId="1" applyFill="1" applyBorder="1" applyAlignment="1">
      <alignment horizontal="center" vertical="center"/>
    </xf>
    <xf numFmtId="0" fontId="3" fillId="7" borderId="8" xfId="1" applyFill="1" applyBorder="1" applyAlignment="1">
      <alignment horizontal="center" vertical="center"/>
    </xf>
    <xf numFmtId="0" fontId="3" fillId="7" borderId="9" xfId="1" applyFill="1" applyBorder="1" applyAlignment="1">
      <alignment horizontal="center" vertical="center"/>
    </xf>
    <xf numFmtId="0" fontId="3" fillId="0" borderId="88" xfId="1" applyBorder="1" applyAlignment="1">
      <alignment horizontal="center" vertical="center"/>
    </xf>
    <xf numFmtId="0" fontId="3" fillId="0" borderId="87" xfId="1" applyBorder="1" applyAlignment="1">
      <alignment horizontal="center" vertical="center"/>
    </xf>
    <xf numFmtId="0" fontId="3" fillId="0" borderId="93" xfId="1" applyBorder="1" applyAlignment="1">
      <alignment horizontal="left" vertical="center" shrinkToFit="1"/>
    </xf>
    <xf numFmtId="0" fontId="3" fillId="0" borderId="92" xfId="1" applyBorder="1" applyAlignment="1">
      <alignment horizontal="left" vertical="center" shrinkToFit="1"/>
    </xf>
    <xf numFmtId="38" fontId="3" fillId="2" borderId="99" xfId="1" applyNumberFormat="1" applyFill="1" applyBorder="1" applyAlignment="1">
      <alignment horizontal="right" vertical="center"/>
    </xf>
    <xf numFmtId="38" fontId="3" fillId="2" borderId="98" xfId="1" applyNumberFormat="1" applyFill="1" applyBorder="1" applyAlignment="1">
      <alignment horizontal="right" vertical="center"/>
    </xf>
    <xf numFmtId="38" fontId="3" fillId="2" borderId="97" xfId="1" applyNumberFormat="1" applyFill="1" applyBorder="1" applyAlignment="1">
      <alignment horizontal="right" vertical="center"/>
    </xf>
    <xf numFmtId="0" fontId="3" fillId="0" borderId="66" xfId="1" applyBorder="1" applyAlignment="1">
      <alignment horizontal="center" vertical="center"/>
    </xf>
    <xf numFmtId="0" fontId="3" fillId="0" borderId="65" xfId="1" applyBorder="1" applyAlignment="1">
      <alignment horizontal="center" vertical="center"/>
    </xf>
    <xf numFmtId="0" fontId="3" fillId="0" borderId="64" xfId="1" applyBorder="1" applyAlignment="1">
      <alignment horizontal="center" vertical="center"/>
    </xf>
    <xf numFmtId="38" fontId="3" fillId="0" borderId="132" xfId="1" applyNumberFormat="1" applyBorder="1" applyAlignment="1">
      <alignment horizontal="center" vertical="center" wrapText="1"/>
    </xf>
    <xf numFmtId="38" fontId="3" fillId="0" borderId="133" xfId="1" applyNumberForma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0" xfId="1" applyAlignment="1" applyProtection="1">
      <alignment horizontal="center" vertical="center"/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2" fillId="7" borderId="14" xfId="1" applyFont="1" applyFill="1" applyBorder="1" applyAlignment="1">
      <alignment horizontal="center" vertical="center"/>
    </xf>
    <xf numFmtId="0" fontId="2" fillId="7" borderId="63" xfId="1" applyFont="1" applyFill="1" applyBorder="1" applyAlignment="1">
      <alignment horizontal="center" vertical="center"/>
    </xf>
    <xf numFmtId="0" fontId="2" fillId="7" borderId="13" xfId="1" applyFont="1" applyFill="1" applyBorder="1" applyAlignment="1">
      <alignment horizontal="center" vertical="center"/>
    </xf>
    <xf numFmtId="0" fontId="3" fillId="0" borderId="0" xfId="1" applyAlignment="1" applyProtection="1">
      <alignment horizontal="left" vertical="center"/>
      <protection locked="0"/>
    </xf>
    <xf numFmtId="0" fontId="3" fillId="0" borderId="8" xfId="1" applyBorder="1" applyAlignment="1" applyProtection="1">
      <alignment horizontal="left" vertical="center"/>
      <protection locked="0"/>
    </xf>
    <xf numFmtId="0" fontId="2" fillId="0" borderId="6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23" fillId="0" borderId="1" xfId="1" applyFont="1" applyBorder="1" applyAlignment="1">
      <alignment horizontal="center" vertical="center" textRotation="255" wrapText="1"/>
    </xf>
    <xf numFmtId="0" fontId="26" fillId="0" borderId="0" xfId="1" applyFont="1" applyAlignment="1">
      <alignment horizontal="right" vertical="center"/>
    </xf>
    <xf numFmtId="0" fontId="23" fillId="0" borderId="8" xfId="1" applyFont="1" applyBorder="1" applyAlignment="1">
      <alignment horizontal="left" vertical="center"/>
    </xf>
    <xf numFmtId="0" fontId="23" fillId="0" borderId="1" xfId="1" applyFont="1" applyBorder="1" applyAlignment="1">
      <alignment horizontal="center" vertical="center" wrapText="1"/>
    </xf>
  </cellXfs>
  <cellStyles count="7">
    <cellStyle name="桁区切り" xfId="5" builtinId="6"/>
    <cellStyle name="桁区切り 2" xfId="2" xr:uid="{00000000-0005-0000-0000-000001000000}"/>
    <cellStyle name="通貨" xfId="6" builtinId="7"/>
    <cellStyle name="標準" xfId="0" builtinId="0"/>
    <cellStyle name="標準 2" xfId="1" xr:uid="{00000000-0005-0000-0000-000003000000}"/>
    <cellStyle name="標準 2 2" xfId="4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6DF12B"/>
      <color rgb="FF1DDD09"/>
      <color rgb="FFF9F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69849</xdr:colOff>
      <xdr:row>0</xdr:row>
      <xdr:rowOff>102925</xdr:rowOff>
    </xdr:from>
    <xdr:to>
      <xdr:col>14</xdr:col>
      <xdr:colOff>542702</xdr:colOff>
      <xdr:row>3</xdr:row>
      <xdr:rowOff>68274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91361" y="102925"/>
          <a:ext cx="9831719" cy="46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　黄色のセルに、計画している研修日数又は月数を入力してください。</a:t>
          </a:r>
          <a:endParaRPr kumimoji="1" lang="en-US" altLang="ja-JP" sz="1000"/>
        </a:p>
        <a:p>
          <a:r>
            <a:rPr kumimoji="1" lang="ja-JP" altLang="en-US" sz="1000"/>
            <a:t>○　各セルにはコメントで上限日数を記載してあるので、入力の際には注意してください。黄色以外のセルは、数式等入力済みですので、変更等行わないでください。</a:t>
          </a:r>
          <a:endParaRPr kumimoji="1" lang="en-US" altLang="ja-JP" sz="1000"/>
        </a:p>
        <a:p>
          <a:r>
            <a:rPr kumimoji="1" lang="ja-JP" altLang="en-US" sz="1000"/>
            <a:t>　</a:t>
          </a:r>
        </a:p>
      </xdr:txBody>
    </xdr:sp>
    <xdr:clientData/>
  </xdr:twoCellAnchor>
  <xdr:twoCellAnchor>
    <xdr:from>
      <xdr:col>1</xdr:col>
      <xdr:colOff>69849</xdr:colOff>
      <xdr:row>0</xdr:row>
      <xdr:rowOff>102925</xdr:rowOff>
    </xdr:from>
    <xdr:to>
      <xdr:col>14</xdr:col>
      <xdr:colOff>542702</xdr:colOff>
      <xdr:row>3</xdr:row>
      <xdr:rowOff>68274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88924" y="102925"/>
          <a:ext cx="11017028" cy="479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　黄色のセルに、計画している研修日数又は月数を入力してください。</a:t>
          </a:r>
          <a:endParaRPr kumimoji="1" lang="en-US" altLang="ja-JP" sz="1000"/>
        </a:p>
        <a:p>
          <a:r>
            <a:rPr kumimoji="1" lang="ja-JP" altLang="en-US" sz="1000"/>
            <a:t>○　各セルにはコメントで上限日数を記載してあるので、入力の際には注意してください。黄色以外のセルは、数式等入力済みですので、変更等行わないでください。</a:t>
          </a:r>
          <a:endParaRPr kumimoji="1" lang="en-US" altLang="ja-JP" sz="1000"/>
        </a:p>
        <a:p>
          <a:r>
            <a:rPr kumimoji="1" lang="ja-JP" altLang="en-US" sz="10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DCEC-0091-415B-9319-4D90F26C70EA}">
  <sheetPr>
    <tabColor theme="9" tint="0.39997558519241921"/>
  </sheetPr>
  <dimension ref="A1:F153"/>
  <sheetViews>
    <sheetView tabSelected="1" view="pageBreakPreview" topLeftCell="A53" zoomScale="70" zoomScaleNormal="70" zoomScaleSheetLayoutView="70" workbookViewId="0">
      <selection activeCell="Z66" sqref="Z66"/>
    </sheetView>
  </sheetViews>
  <sheetFormatPr defaultRowHeight="13.2"/>
  <cols>
    <col min="1" max="1" width="4.6640625" customWidth="1"/>
    <col min="2" max="2" width="11.44140625" style="203" customWidth="1"/>
    <col min="3" max="4" width="31.6640625" customWidth="1"/>
    <col min="5" max="6" width="11" customWidth="1"/>
  </cols>
  <sheetData>
    <row r="1" spans="1:6" ht="16.8" thickBot="1">
      <c r="A1" s="210" t="s">
        <v>161</v>
      </c>
    </row>
    <row r="2" spans="1:6" ht="19.2" customHeight="1" thickBot="1">
      <c r="A2" t="s">
        <v>162</v>
      </c>
      <c r="C2" s="230" t="s">
        <v>191</v>
      </c>
      <c r="D2" s="231" t="s">
        <v>192</v>
      </c>
    </row>
    <row r="3" spans="1:6" ht="19.2" customHeight="1">
      <c r="A3" s="204"/>
      <c r="B3" s="253" t="s">
        <v>163</v>
      </c>
      <c r="C3" s="253"/>
      <c r="D3" s="253"/>
      <c r="E3" s="257" t="s">
        <v>213</v>
      </c>
      <c r="F3" s="258"/>
    </row>
    <row r="4" spans="1:6" ht="39" customHeight="1">
      <c r="B4" s="205" t="s">
        <v>164</v>
      </c>
      <c r="C4" s="254"/>
      <c r="D4" s="254"/>
      <c r="E4" s="255" t="s">
        <v>169</v>
      </c>
      <c r="F4" s="256"/>
    </row>
    <row r="5" spans="1:6" ht="16.8" customHeight="1">
      <c r="B5" s="206" t="s">
        <v>165</v>
      </c>
      <c r="C5" s="206" t="s">
        <v>166</v>
      </c>
      <c r="D5" s="206" t="s">
        <v>167</v>
      </c>
      <c r="E5" s="206" t="s">
        <v>168</v>
      </c>
      <c r="F5" s="206" t="s">
        <v>0</v>
      </c>
    </row>
    <row r="6" spans="1:6" ht="39" customHeight="1">
      <c r="B6" s="206" t="s">
        <v>170</v>
      </c>
      <c r="C6" s="209"/>
      <c r="D6" s="209"/>
      <c r="E6" s="207">
        <f>SUM(資金積算【リンク元】!D5:D8)</f>
        <v>0</v>
      </c>
      <c r="F6" s="207">
        <f>SUM(資金積算【リンク元】!D9:D12)</f>
        <v>0</v>
      </c>
    </row>
    <row r="7" spans="1:6" ht="39" customHeight="1">
      <c r="B7" s="206" t="s">
        <v>171</v>
      </c>
      <c r="C7" s="209"/>
      <c r="D7" s="209"/>
      <c r="E7" s="207">
        <f>SUM(資金積算【リンク元】!E5:E8)</f>
        <v>0</v>
      </c>
      <c r="F7" s="207">
        <f>SUM(資金積算【リンク元】!E9:E12)</f>
        <v>0</v>
      </c>
    </row>
    <row r="8" spans="1:6" ht="39" customHeight="1">
      <c r="B8" s="206" t="s">
        <v>172</v>
      </c>
      <c r="C8" s="209"/>
      <c r="D8" s="209"/>
      <c r="E8" s="207">
        <f>SUM(資金積算【リンク元】!F5:F8)</f>
        <v>0</v>
      </c>
      <c r="F8" s="207">
        <f>SUM(資金積算【リンク元】!F9:F12)</f>
        <v>0</v>
      </c>
    </row>
    <row r="9" spans="1:6" ht="39" customHeight="1">
      <c r="B9" s="206" t="s">
        <v>173</v>
      </c>
      <c r="C9" s="209"/>
      <c r="D9" s="209"/>
      <c r="E9" s="207">
        <f>SUM(資金積算【リンク元】!G5:G8)</f>
        <v>0</v>
      </c>
      <c r="F9" s="207">
        <f>SUM(資金積算【リンク元】!G9:G12)</f>
        <v>0</v>
      </c>
    </row>
    <row r="10" spans="1:6" ht="39" customHeight="1">
      <c r="B10" s="206" t="s">
        <v>174</v>
      </c>
      <c r="C10" s="209"/>
      <c r="D10" s="209"/>
      <c r="E10" s="207">
        <f>SUM(資金積算【リンク元】!H5:H8)</f>
        <v>0</v>
      </c>
      <c r="F10" s="207">
        <f>SUM(資金積算【リンク元】!H9:H12)</f>
        <v>0</v>
      </c>
    </row>
    <row r="11" spans="1:6" ht="19.8" customHeight="1">
      <c r="D11" s="208" t="s">
        <v>155</v>
      </c>
      <c r="E11" s="207">
        <f>SUM(E6:E10)</f>
        <v>0</v>
      </c>
      <c r="F11" s="207">
        <f>SUM(F6:F10)</f>
        <v>0</v>
      </c>
    </row>
    <row r="12" spans="1:6">
      <c r="A12" t="s">
        <v>162</v>
      </c>
    </row>
    <row r="13" spans="1:6" ht="19.2" customHeight="1">
      <c r="A13" s="204"/>
      <c r="B13" s="253" t="s">
        <v>175</v>
      </c>
      <c r="C13" s="253"/>
      <c r="D13" s="253"/>
    </row>
    <row r="14" spans="1:6" ht="39" customHeight="1">
      <c r="B14" s="205" t="s">
        <v>164</v>
      </c>
      <c r="C14" s="254"/>
      <c r="D14" s="254"/>
      <c r="E14" s="255" t="s">
        <v>169</v>
      </c>
      <c r="F14" s="256"/>
    </row>
    <row r="15" spans="1:6" ht="16.8" customHeight="1">
      <c r="B15" s="206" t="s">
        <v>165</v>
      </c>
      <c r="C15" s="206" t="s">
        <v>166</v>
      </c>
      <c r="D15" s="206" t="s">
        <v>167</v>
      </c>
      <c r="E15" s="206" t="s">
        <v>168</v>
      </c>
      <c r="F15" s="206" t="s">
        <v>0</v>
      </c>
    </row>
    <row r="16" spans="1:6" ht="39" customHeight="1">
      <c r="B16" s="206" t="s">
        <v>170</v>
      </c>
      <c r="C16" s="209"/>
      <c r="D16" s="209"/>
      <c r="E16" s="207">
        <f>SUM(資金積算【リンク元】!D$14:D$20)</f>
        <v>0</v>
      </c>
      <c r="F16" s="207">
        <f>SUM(資金積算【リンク元】!D$21:D$24)</f>
        <v>0</v>
      </c>
    </row>
    <row r="17" spans="1:6" ht="39" customHeight="1">
      <c r="B17" s="206" t="s">
        <v>171</v>
      </c>
      <c r="C17" s="209"/>
      <c r="D17" s="209"/>
      <c r="E17" s="207">
        <f>SUM(資金積算【リンク元】!E14:E20)</f>
        <v>0</v>
      </c>
      <c r="F17" s="207">
        <f>SUM(資金積算【リンク元】!E21:E24)</f>
        <v>0</v>
      </c>
    </row>
    <row r="18" spans="1:6" ht="39" customHeight="1">
      <c r="B18" s="206" t="s">
        <v>172</v>
      </c>
      <c r="C18" s="209"/>
      <c r="D18" s="209"/>
      <c r="E18" s="207">
        <f>SUM(資金積算【リンク元】!F14:F20)</f>
        <v>0</v>
      </c>
      <c r="F18" s="207">
        <f>SUM(資金積算【リンク元】!F21:F24)</f>
        <v>0</v>
      </c>
    </row>
    <row r="19" spans="1:6" ht="39" customHeight="1">
      <c r="B19" s="206" t="s">
        <v>173</v>
      </c>
      <c r="C19" s="209"/>
      <c r="D19" s="209"/>
      <c r="E19" s="207">
        <f>SUM(資金積算【リンク元】!G14:G20)</f>
        <v>0</v>
      </c>
      <c r="F19" s="207">
        <f>SUM(資金積算【リンク元】!G21:G24)</f>
        <v>0</v>
      </c>
    </row>
    <row r="20" spans="1:6" ht="39" customHeight="1">
      <c r="B20" s="206" t="s">
        <v>174</v>
      </c>
      <c r="C20" s="209"/>
      <c r="D20" s="209"/>
      <c r="E20" s="207">
        <f>SUM(資金積算【リンク元】!H14:H20)</f>
        <v>0</v>
      </c>
      <c r="F20" s="207">
        <f>SUM(資金積算【リンク元】!H21:H24)</f>
        <v>0</v>
      </c>
    </row>
    <row r="21" spans="1:6" ht="19.8" customHeight="1">
      <c r="D21" s="208" t="s">
        <v>155</v>
      </c>
      <c r="E21" s="207">
        <f>SUM(E16:E20)</f>
        <v>0</v>
      </c>
      <c r="F21" s="207">
        <f>SUM(F16:F20)</f>
        <v>0</v>
      </c>
    </row>
    <row r="22" spans="1:6">
      <c r="A22" t="s">
        <v>162</v>
      </c>
    </row>
    <row r="23" spans="1:6" ht="19.2" customHeight="1">
      <c r="A23" s="204"/>
      <c r="B23" s="253" t="s">
        <v>176</v>
      </c>
      <c r="C23" s="253"/>
      <c r="D23" s="253"/>
    </row>
    <row r="24" spans="1:6" ht="39" customHeight="1">
      <c r="B24" s="205" t="s">
        <v>164</v>
      </c>
      <c r="C24" s="254"/>
      <c r="D24" s="254"/>
      <c r="E24" s="255" t="s">
        <v>169</v>
      </c>
      <c r="F24" s="256"/>
    </row>
    <row r="25" spans="1:6" ht="16.8" customHeight="1">
      <c r="B25" s="206" t="s">
        <v>165</v>
      </c>
      <c r="C25" s="206" t="s">
        <v>166</v>
      </c>
      <c r="D25" s="206" t="s">
        <v>167</v>
      </c>
      <c r="E25" s="206" t="s">
        <v>168</v>
      </c>
      <c r="F25" s="206" t="s">
        <v>0</v>
      </c>
    </row>
    <row r="26" spans="1:6" ht="39" customHeight="1">
      <c r="B26" s="206" t="s">
        <v>170</v>
      </c>
      <c r="C26" s="209"/>
      <c r="D26" s="209"/>
      <c r="E26" s="207">
        <f>SUM(資金積算【リンク元】!D26:D29)</f>
        <v>0</v>
      </c>
      <c r="F26" s="207">
        <f>SUM(資金積算【リンク元】!D30:D32)</f>
        <v>0</v>
      </c>
    </row>
    <row r="27" spans="1:6" ht="39" customHeight="1">
      <c r="B27" s="206" t="s">
        <v>171</v>
      </c>
      <c r="C27" s="209"/>
      <c r="D27" s="209"/>
      <c r="E27" s="207">
        <f>SUM(資金積算【リンク元】!E26:E29)</f>
        <v>0</v>
      </c>
      <c r="F27" s="207">
        <f>SUM(資金積算【リンク元】!E30:E32)</f>
        <v>0</v>
      </c>
    </row>
    <row r="28" spans="1:6" ht="39" customHeight="1">
      <c r="B28" s="206" t="s">
        <v>172</v>
      </c>
      <c r="C28" s="209"/>
      <c r="D28" s="209"/>
      <c r="E28" s="207">
        <f>SUM(資金積算【リンク元】!F26:F29)</f>
        <v>0</v>
      </c>
      <c r="F28" s="207">
        <f>SUM(資金積算【リンク元】!F30:F32)</f>
        <v>0</v>
      </c>
    </row>
    <row r="29" spans="1:6" ht="39" customHeight="1">
      <c r="B29" s="206" t="s">
        <v>173</v>
      </c>
      <c r="C29" s="209"/>
      <c r="D29" s="209"/>
      <c r="E29" s="207">
        <f>SUM(資金積算【リンク元】!G26:G29)</f>
        <v>0</v>
      </c>
      <c r="F29" s="207">
        <f>SUM(資金積算【リンク元】!G30:G32)</f>
        <v>0</v>
      </c>
    </row>
    <row r="30" spans="1:6" ht="39" customHeight="1">
      <c r="B30" s="206" t="s">
        <v>174</v>
      </c>
      <c r="C30" s="209"/>
      <c r="D30" s="209"/>
      <c r="E30" s="207">
        <f>SUM(資金積算【リンク元】!H26:H29)</f>
        <v>0</v>
      </c>
      <c r="F30" s="207">
        <f>SUM(資金積算【リンク元】!H30:H32)</f>
        <v>0</v>
      </c>
    </row>
    <row r="31" spans="1:6" ht="19.8" customHeight="1">
      <c r="D31" s="208" t="s">
        <v>155</v>
      </c>
      <c r="E31" s="207">
        <f>SUM(E26:E30)</f>
        <v>0</v>
      </c>
      <c r="F31" s="207">
        <f>SUM(F26:F30)</f>
        <v>0</v>
      </c>
    </row>
    <row r="32" spans="1:6">
      <c r="A32" t="s">
        <v>162</v>
      </c>
    </row>
    <row r="33" spans="1:6" ht="19.2" customHeight="1">
      <c r="A33" s="204"/>
      <c r="B33" s="253" t="s">
        <v>177</v>
      </c>
      <c r="C33" s="253"/>
      <c r="D33" s="253"/>
    </row>
    <row r="34" spans="1:6" ht="39" customHeight="1">
      <c r="B34" s="205" t="s">
        <v>164</v>
      </c>
      <c r="C34" s="254"/>
      <c r="D34" s="254"/>
      <c r="E34" s="255" t="s">
        <v>169</v>
      </c>
      <c r="F34" s="256"/>
    </row>
    <row r="35" spans="1:6" ht="16.8" customHeight="1">
      <c r="B35" s="206" t="s">
        <v>165</v>
      </c>
      <c r="C35" s="206" t="s">
        <v>166</v>
      </c>
      <c r="D35" s="206" t="s">
        <v>167</v>
      </c>
      <c r="E35" s="206" t="s">
        <v>168</v>
      </c>
      <c r="F35" s="206" t="s">
        <v>0</v>
      </c>
    </row>
    <row r="36" spans="1:6" ht="39" customHeight="1">
      <c r="B36" s="206" t="s">
        <v>170</v>
      </c>
      <c r="C36" s="209"/>
      <c r="D36" s="209"/>
      <c r="E36" s="207">
        <f>SUM(資金積算【リンク元】!D34:D35)</f>
        <v>0</v>
      </c>
      <c r="F36" s="207">
        <f>SUM(資金積算【リンク元】!D36:D39)</f>
        <v>0</v>
      </c>
    </row>
    <row r="37" spans="1:6" ht="39" customHeight="1">
      <c r="B37" s="206" t="s">
        <v>171</v>
      </c>
      <c r="C37" s="209"/>
      <c r="D37" s="209"/>
      <c r="E37" s="207">
        <f>SUM(資金積算【リンク元】!E34:E35)</f>
        <v>0</v>
      </c>
      <c r="F37" s="207">
        <f>SUM(資金積算【リンク元】!E36:E39)</f>
        <v>0</v>
      </c>
    </row>
    <row r="38" spans="1:6" ht="39" customHeight="1">
      <c r="B38" s="206" t="s">
        <v>172</v>
      </c>
      <c r="C38" s="209"/>
      <c r="D38" s="209"/>
      <c r="E38" s="207">
        <f>SUM(資金積算【リンク元】!F34:F35)</f>
        <v>0</v>
      </c>
      <c r="F38" s="207">
        <f>SUM(資金積算【リンク元】!F36:F39)</f>
        <v>0</v>
      </c>
    </row>
    <row r="39" spans="1:6" ht="39" customHeight="1">
      <c r="B39" s="206" t="s">
        <v>173</v>
      </c>
      <c r="C39" s="209"/>
      <c r="D39" s="209"/>
      <c r="E39" s="207">
        <f>SUM(資金積算【リンク元】!G34:G35)</f>
        <v>0</v>
      </c>
      <c r="F39" s="207">
        <f>SUM(資金積算【リンク元】!G36:G39)</f>
        <v>0</v>
      </c>
    </row>
    <row r="40" spans="1:6" ht="39" customHeight="1">
      <c r="B40" s="206" t="s">
        <v>174</v>
      </c>
      <c r="C40" s="209"/>
      <c r="D40" s="209"/>
      <c r="E40" s="207">
        <f>SUM(資金積算【リンク元】!H34:H35)</f>
        <v>0</v>
      </c>
      <c r="F40" s="207">
        <f>SUM(資金積算【リンク元】!H36:H39)</f>
        <v>0</v>
      </c>
    </row>
    <row r="41" spans="1:6" ht="19.8" customHeight="1">
      <c r="D41" s="208" t="s">
        <v>155</v>
      </c>
      <c r="E41" s="207">
        <f>SUM(E36:E40)</f>
        <v>0</v>
      </c>
      <c r="F41" s="207">
        <f>SUM(F36:F40)</f>
        <v>0</v>
      </c>
    </row>
    <row r="42" spans="1:6">
      <c r="A42" t="s">
        <v>162</v>
      </c>
    </row>
    <row r="43" spans="1:6" ht="19.2" customHeight="1">
      <c r="A43" s="204"/>
      <c r="B43" s="253" t="s">
        <v>178</v>
      </c>
      <c r="C43" s="253"/>
      <c r="D43" s="253"/>
    </row>
    <row r="44" spans="1:6" ht="39" customHeight="1">
      <c r="B44" s="205" t="s">
        <v>164</v>
      </c>
      <c r="C44" s="254"/>
      <c r="D44" s="254"/>
      <c r="E44" s="255" t="s">
        <v>169</v>
      </c>
      <c r="F44" s="256"/>
    </row>
    <row r="45" spans="1:6" ht="16.8" customHeight="1">
      <c r="B45" s="206" t="s">
        <v>165</v>
      </c>
      <c r="C45" s="206" t="s">
        <v>166</v>
      </c>
      <c r="D45" s="206" t="s">
        <v>167</v>
      </c>
      <c r="E45" s="206" t="s">
        <v>168</v>
      </c>
      <c r="F45" s="206" t="s">
        <v>0</v>
      </c>
    </row>
    <row r="46" spans="1:6" ht="39" customHeight="1">
      <c r="B46" s="206" t="s">
        <v>170</v>
      </c>
      <c r="C46" s="209"/>
      <c r="D46" s="209"/>
      <c r="E46" s="207">
        <f>SUM(資金積算【リンク元】!D41:D42)</f>
        <v>0</v>
      </c>
      <c r="F46" s="207">
        <f>SUM(資金積算【リンク元】!D43:D46)</f>
        <v>0</v>
      </c>
    </row>
    <row r="47" spans="1:6" ht="39" customHeight="1">
      <c r="B47" s="206" t="s">
        <v>171</v>
      </c>
      <c r="C47" s="209"/>
      <c r="D47" s="209"/>
      <c r="E47" s="207">
        <f>SUM(資金積算【リンク元】!E41:E42)</f>
        <v>0</v>
      </c>
      <c r="F47" s="207">
        <f>SUM(資金積算【リンク元】!E43:E46)</f>
        <v>0</v>
      </c>
    </row>
    <row r="48" spans="1:6" ht="39" customHeight="1">
      <c r="B48" s="206" t="s">
        <v>172</v>
      </c>
      <c r="C48" s="209"/>
      <c r="D48" s="209"/>
      <c r="E48" s="207">
        <f>SUM(資金積算【リンク元】!F41:F42)</f>
        <v>0</v>
      </c>
      <c r="F48" s="207">
        <f>SUM(資金積算【リンク元】!F43:F46)</f>
        <v>0</v>
      </c>
    </row>
    <row r="49" spans="1:6" ht="39" customHeight="1">
      <c r="B49" s="206" t="s">
        <v>173</v>
      </c>
      <c r="C49" s="209"/>
      <c r="D49" s="209"/>
      <c r="E49" s="207">
        <f>SUM(資金積算【リンク元】!G41:G42)</f>
        <v>0</v>
      </c>
      <c r="F49" s="207">
        <f>SUM(資金積算【リンク元】!G43:G46)</f>
        <v>0</v>
      </c>
    </row>
    <row r="50" spans="1:6" ht="39" customHeight="1">
      <c r="B50" s="206" t="s">
        <v>174</v>
      </c>
      <c r="C50" s="209"/>
      <c r="D50" s="209"/>
      <c r="E50" s="207">
        <f>SUM(資金積算【リンク元】!H41:H42)</f>
        <v>0</v>
      </c>
      <c r="F50" s="207">
        <f>SUM(資金積算【リンク元】!H43:H46)</f>
        <v>0</v>
      </c>
    </row>
    <row r="51" spans="1:6" ht="19.8" customHeight="1">
      <c r="D51" s="208" t="s">
        <v>155</v>
      </c>
      <c r="E51" s="207">
        <f>SUM(E46:E50)</f>
        <v>0</v>
      </c>
      <c r="F51" s="207">
        <f>SUM(F46:F50)</f>
        <v>0</v>
      </c>
    </row>
    <row r="52" spans="1:6">
      <c r="A52" t="s">
        <v>162</v>
      </c>
    </row>
    <row r="53" spans="1:6" ht="19.2" customHeight="1">
      <c r="A53" s="204"/>
      <c r="B53" s="253" t="s">
        <v>179</v>
      </c>
      <c r="C53" s="253"/>
      <c r="D53" s="253"/>
    </row>
    <row r="54" spans="1:6" ht="39" customHeight="1">
      <c r="B54" s="205" t="s">
        <v>164</v>
      </c>
      <c r="C54" s="254"/>
      <c r="D54" s="254"/>
      <c r="E54" s="255" t="s">
        <v>169</v>
      </c>
      <c r="F54" s="256"/>
    </row>
    <row r="55" spans="1:6" ht="16.8" customHeight="1">
      <c r="B55" s="206" t="s">
        <v>165</v>
      </c>
      <c r="C55" s="206" t="s">
        <v>166</v>
      </c>
      <c r="D55" s="206" t="s">
        <v>167</v>
      </c>
      <c r="E55" s="206" t="s">
        <v>168</v>
      </c>
      <c r="F55" s="206" t="s">
        <v>0</v>
      </c>
    </row>
    <row r="56" spans="1:6" ht="39" customHeight="1">
      <c r="B56" s="206" t="s">
        <v>170</v>
      </c>
      <c r="C56" s="209"/>
      <c r="D56" s="209"/>
      <c r="E56" s="207">
        <f>SUM(資金積算【リンク元】!D48:D49)</f>
        <v>0</v>
      </c>
      <c r="F56" s="207">
        <f>SUM(資金積算【リンク元】!D50:D53)</f>
        <v>0</v>
      </c>
    </row>
    <row r="57" spans="1:6" ht="39" customHeight="1">
      <c r="B57" s="206" t="s">
        <v>171</v>
      </c>
      <c r="C57" s="209"/>
      <c r="D57" s="209"/>
      <c r="E57" s="207">
        <f>SUM(資金積算【リンク元】!E48:E49)</f>
        <v>0</v>
      </c>
      <c r="F57" s="207">
        <f>SUM(資金積算【リンク元】!E50:E53)</f>
        <v>0</v>
      </c>
    </row>
    <row r="58" spans="1:6" ht="39" customHeight="1">
      <c r="B58" s="206" t="s">
        <v>172</v>
      </c>
      <c r="C58" s="209"/>
      <c r="D58" s="209"/>
      <c r="E58" s="207">
        <f>SUM(資金積算【リンク元】!F48:F49)</f>
        <v>0</v>
      </c>
      <c r="F58" s="207">
        <f>SUM(資金積算【リンク元】!F50:F53)</f>
        <v>0</v>
      </c>
    </row>
    <row r="59" spans="1:6" ht="39" customHeight="1">
      <c r="B59" s="206" t="s">
        <v>173</v>
      </c>
      <c r="C59" s="209"/>
      <c r="D59" s="209"/>
      <c r="E59" s="207">
        <f>SUM(資金積算【リンク元】!G48:G49)</f>
        <v>0</v>
      </c>
      <c r="F59" s="207">
        <f>SUM(資金積算【リンク元】!G50:G53)</f>
        <v>0</v>
      </c>
    </row>
    <row r="60" spans="1:6" ht="39" customHeight="1">
      <c r="B60" s="206" t="s">
        <v>174</v>
      </c>
      <c r="C60" s="209"/>
      <c r="D60" s="209"/>
      <c r="E60" s="207">
        <f>SUM(資金積算【リンク元】!H48:H49)</f>
        <v>0</v>
      </c>
      <c r="F60" s="207">
        <f>SUM(資金積算【リンク元】!H50:H53)</f>
        <v>0</v>
      </c>
    </row>
    <row r="61" spans="1:6" ht="19.8" customHeight="1">
      <c r="D61" s="208" t="s">
        <v>155</v>
      </c>
      <c r="E61" s="207">
        <f>SUM(E56:E60)</f>
        <v>0</v>
      </c>
      <c r="F61" s="207">
        <f>SUM(F56:F60)</f>
        <v>0</v>
      </c>
    </row>
    <row r="62" spans="1:6">
      <c r="A62" t="s">
        <v>162</v>
      </c>
    </row>
    <row r="63" spans="1:6" ht="19.2" customHeight="1">
      <c r="A63" s="204"/>
      <c r="B63" s="253" t="s">
        <v>180</v>
      </c>
      <c r="C63" s="253"/>
      <c r="D63" s="253"/>
    </row>
    <row r="64" spans="1:6" ht="39" customHeight="1">
      <c r="B64" s="205" t="s">
        <v>164</v>
      </c>
      <c r="C64" s="254"/>
      <c r="D64" s="254"/>
      <c r="E64" s="255" t="s">
        <v>169</v>
      </c>
      <c r="F64" s="256"/>
    </row>
    <row r="65" spans="1:6" ht="16.8" customHeight="1">
      <c r="B65" s="206" t="s">
        <v>165</v>
      </c>
      <c r="C65" s="206" t="s">
        <v>166</v>
      </c>
      <c r="D65" s="206" t="s">
        <v>167</v>
      </c>
      <c r="E65" s="206" t="s">
        <v>168</v>
      </c>
      <c r="F65" s="206" t="s">
        <v>0</v>
      </c>
    </row>
    <row r="66" spans="1:6" ht="39" customHeight="1">
      <c r="B66" s="206" t="s">
        <v>170</v>
      </c>
      <c r="C66" s="209"/>
      <c r="D66" s="209"/>
      <c r="E66" s="207">
        <f>SUM(資金積算【リンク元】!D55:D56)</f>
        <v>0</v>
      </c>
      <c r="F66" s="207">
        <f>SUM(資金積算【リンク元】!D57:D60)</f>
        <v>0</v>
      </c>
    </row>
    <row r="67" spans="1:6" ht="39" customHeight="1">
      <c r="B67" s="206" t="s">
        <v>171</v>
      </c>
      <c r="C67" s="209"/>
      <c r="D67" s="209"/>
      <c r="E67" s="207">
        <f>SUM(資金積算【リンク元】!E55:E56)</f>
        <v>0</v>
      </c>
      <c r="F67" s="207">
        <f>SUM(資金積算【リンク元】!E57:E60)</f>
        <v>0</v>
      </c>
    </row>
    <row r="68" spans="1:6" ht="39" customHeight="1">
      <c r="B68" s="206" t="s">
        <v>172</v>
      </c>
      <c r="C68" s="209"/>
      <c r="D68" s="209"/>
      <c r="E68" s="207">
        <f>SUM(資金積算【リンク元】!F55:F56)</f>
        <v>0</v>
      </c>
      <c r="F68" s="207">
        <f>SUM(資金積算【リンク元】!F57:F60)</f>
        <v>0</v>
      </c>
    </row>
    <row r="69" spans="1:6" ht="39" customHeight="1">
      <c r="B69" s="206" t="s">
        <v>173</v>
      </c>
      <c r="C69" s="209"/>
      <c r="D69" s="209"/>
      <c r="E69" s="207">
        <f>SUM(資金積算【リンク元】!G55:G56)</f>
        <v>0</v>
      </c>
      <c r="F69" s="207">
        <f>SUM(資金積算【リンク元】!G57:G60)</f>
        <v>0</v>
      </c>
    </row>
    <row r="70" spans="1:6" ht="39" customHeight="1">
      <c r="B70" s="206" t="s">
        <v>174</v>
      </c>
      <c r="C70" s="209"/>
      <c r="D70" s="209"/>
      <c r="E70" s="207">
        <f>SUM(資金積算【リンク元】!H55:H56)</f>
        <v>0</v>
      </c>
      <c r="F70" s="207">
        <f>SUM(資金積算【リンク元】!H57:H60)</f>
        <v>0</v>
      </c>
    </row>
    <row r="71" spans="1:6" ht="19.8" customHeight="1">
      <c r="D71" s="208" t="s">
        <v>155</v>
      </c>
      <c r="E71" s="207">
        <f>SUM(E66:E70)</f>
        <v>0</v>
      </c>
      <c r="F71" s="207">
        <f>SUM(F66:F70)</f>
        <v>0</v>
      </c>
    </row>
    <row r="72" spans="1:6">
      <c r="A72" t="s">
        <v>162</v>
      </c>
    </row>
    <row r="73" spans="1:6" ht="19.2" customHeight="1">
      <c r="A73" s="204"/>
      <c r="B73" s="253" t="s">
        <v>181</v>
      </c>
      <c r="C73" s="253"/>
      <c r="D73" s="253"/>
    </row>
    <row r="74" spans="1:6" ht="39" customHeight="1">
      <c r="B74" s="205" t="s">
        <v>164</v>
      </c>
      <c r="C74" s="254"/>
      <c r="D74" s="254"/>
      <c r="E74" s="255" t="s">
        <v>169</v>
      </c>
      <c r="F74" s="256"/>
    </row>
    <row r="75" spans="1:6" ht="16.8" customHeight="1">
      <c r="B75" s="206" t="s">
        <v>165</v>
      </c>
      <c r="C75" s="206" t="s">
        <v>166</v>
      </c>
      <c r="D75" s="206" t="s">
        <v>167</v>
      </c>
      <c r="E75" s="206" t="s">
        <v>168</v>
      </c>
      <c r="F75" s="206" t="s">
        <v>0</v>
      </c>
    </row>
    <row r="76" spans="1:6" ht="39" customHeight="1">
      <c r="B76" s="206" t="s">
        <v>170</v>
      </c>
      <c r="C76" s="209"/>
      <c r="D76" s="209"/>
      <c r="E76" s="207">
        <f>SUM(資金積算【リンク元】!D62:D63)</f>
        <v>0</v>
      </c>
      <c r="F76" s="207">
        <f>SUM(資金積算【リンク元】!D64:D67)</f>
        <v>0</v>
      </c>
    </row>
    <row r="77" spans="1:6" ht="39" customHeight="1">
      <c r="B77" s="206" t="s">
        <v>171</v>
      </c>
      <c r="C77" s="209"/>
      <c r="D77" s="209"/>
      <c r="E77" s="207">
        <f>SUM(資金積算【リンク元】!E62:E63)</f>
        <v>0</v>
      </c>
      <c r="F77" s="207">
        <f>SUM(資金積算【リンク元】!E64:E67)</f>
        <v>0</v>
      </c>
    </row>
    <row r="78" spans="1:6" ht="39" customHeight="1">
      <c r="B78" s="206" t="s">
        <v>172</v>
      </c>
      <c r="C78" s="209"/>
      <c r="D78" s="209"/>
      <c r="E78" s="207">
        <f>SUM(資金積算【リンク元】!F62:F63)</f>
        <v>0</v>
      </c>
      <c r="F78" s="207">
        <f>SUM(資金積算【リンク元】!F64:F67)</f>
        <v>0</v>
      </c>
    </row>
    <row r="79" spans="1:6" ht="39" customHeight="1">
      <c r="B79" s="206" t="s">
        <v>173</v>
      </c>
      <c r="C79" s="209"/>
      <c r="D79" s="209"/>
      <c r="E79" s="207">
        <f>SUM(資金積算【リンク元】!G62:G63)</f>
        <v>0</v>
      </c>
      <c r="F79" s="207">
        <f>SUM(資金積算【リンク元】!G64:G67)</f>
        <v>0</v>
      </c>
    </row>
    <row r="80" spans="1:6" ht="39" customHeight="1">
      <c r="B80" s="206" t="s">
        <v>174</v>
      </c>
      <c r="C80" s="209"/>
      <c r="D80" s="209"/>
      <c r="E80" s="207">
        <f>SUM(資金積算【リンク元】!H62:H63)</f>
        <v>0</v>
      </c>
      <c r="F80" s="207">
        <f>SUM(資金積算【リンク元】!H64:H67)</f>
        <v>0</v>
      </c>
    </row>
    <row r="81" spans="1:6" ht="19.8" customHeight="1">
      <c r="D81" s="208" t="s">
        <v>155</v>
      </c>
      <c r="E81" s="207">
        <f>SUM(E76:E80)</f>
        <v>0</v>
      </c>
      <c r="F81" s="207">
        <f>SUM(F76:F80)</f>
        <v>0</v>
      </c>
    </row>
    <row r="82" spans="1:6">
      <c r="A82" t="s">
        <v>162</v>
      </c>
    </row>
    <row r="83" spans="1:6" ht="19.2" customHeight="1">
      <c r="A83" s="204"/>
      <c r="B83" s="253" t="s">
        <v>182</v>
      </c>
      <c r="C83" s="253"/>
      <c r="D83" s="253"/>
    </row>
    <row r="84" spans="1:6" ht="39" customHeight="1">
      <c r="B84" s="205" t="s">
        <v>164</v>
      </c>
      <c r="C84" s="254"/>
      <c r="D84" s="254"/>
      <c r="E84" s="255" t="s">
        <v>169</v>
      </c>
      <c r="F84" s="256"/>
    </row>
    <row r="85" spans="1:6" ht="16.8" customHeight="1">
      <c r="B85" s="206" t="s">
        <v>165</v>
      </c>
      <c r="C85" s="206" t="s">
        <v>166</v>
      </c>
      <c r="D85" s="206" t="s">
        <v>167</v>
      </c>
      <c r="E85" s="206" t="s">
        <v>168</v>
      </c>
      <c r="F85" s="206" t="s">
        <v>0</v>
      </c>
    </row>
    <row r="86" spans="1:6" ht="39" customHeight="1">
      <c r="B86" s="206" t="s">
        <v>170</v>
      </c>
      <c r="C86" s="209"/>
      <c r="D86" s="209"/>
      <c r="E86" s="207">
        <f>SUM(資金積算【リンク元】!D69:D70)</f>
        <v>0</v>
      </c>
      <c r="F86" s="207">
        <f>SUM(資金積算【リンク元】!D71:D74)</f>
        <v>0</v>
      </c>
    </row>
    <row r="87" spans="1:6" ht="39" customHeight="1">
      <c r="B87" s="206" t="s">
        <v>171</v>
      </c>
      <c r="C87" s="209"/>
      <c r="D87" s="209"/>
      <c r="E87" s="207">
        <f>SUM(資金積算【リンク元】!E69:E70)</f>
        <v>0</v>
      </c>
      <c r="F87" s="207">
        <f>SUM(資金積算【リンク元】!E71:E74)</f>
        <v>0</v>
      </c>
    </row>
    <row r="88" spans="1:6" ht="39" customHeight="1">
      <c r="B88" s="206" t="s">
        <v>172</v>
      </c>
      <c r="C88" s="209"/>
      <c r="D88" s="209"/>
      <c r="E88" s="207">
        <f>SUM(資金積算【リンク元】!F69:F70)</f>
        <v>0</v>
      </c>
      <c r="F88" s="207">
        <f>SUM(資金積算【リンク元】!F71:F74)</f>
        <v>0</v>
      </c>
    </row>
    <row r="89" spans="1:6" ht="39" customHeight="1">
      <c r="B89" s="206" t="s">
        <v>173</v>
      </c>
      <c r="C89" s="209"/>
      <c r="D89" s="209"/>
      <c r="E89" s="207">
        <f>SUM(資金積算【リンク元】!G69:G70)</f>
        <v>0</v>
      </c>
      <c r="F89" s="207">
        <f>SUM(資金積算【リンク元】!G71:G74)</f>
        <v>0</v>
      </c>
    </row>
    <row r="90" spans="1:6" ht="39" customHeight="1">
      <c r="B90" s="206" t="s">
        <v>174</v>
      </c>
      <c r="C90" s="209"/>
      <c r="D90" s="209"/>
      <c r="E90" s="207">
        <f>SUM(資金積算【リンク元】!H69:H70)</f>
        <v>0</v>
      </c>
      <c r="F90" s="207">
        <f>SUM(資金積算【リンク元】!H71:H74)</f>
        <v>0</v>
      </c>
    </row>
    <row r="91" spans="1:6" ht="19.8" customHeight="1">
      <c r="D91" s="208" t="s">
        <v>155</v>
      </c>
      <c r="E91" s="207">
        <f>SUM(E86:E90)</f>
        <v>0</v>
      </c>
      <c r="F91" s="207">
        <f>SUM(F86:F90)</f>
        <v>0</v>
      </c>
    </row>
    <row r="93" spans="1:6" ht="16.2">
      <c r="A93" s="210" t="s">
        <v>183</v>
      </c>
    </row>
    <row r="94" spans="1:6">
      <c r="A94" t="s">
        <v>162</v>
      </c>
    </row>
    <row r="95" spans="1:6" ht="19.2" customHeight="1">
      <c r="A95" s="204"/>
      <c r="B95" s="253" t="s">
        <v>184</v>
      </c>
      <c r="C95" s="253"/>
      <c r="D95" s="253"/>
    </row>
    <row r="96" spans="1:6" ht="39" customHeight="1">
      <c r="B96" s="205" t="s">
        <v>164</v>
      </c>
      <c r="C96" s="254"/>
      <c r="D96" s="254"/>
      <c r="E96" s="255" t="s">
        <v>169</v>
      </c>
      <c r="F96" s="256"/>
    </row>
    <row r="97" spans="1:6" ht="16.8" customHeight="1">
      <c r="B97" s="206" t="s">
        <v>165</v>
      </c>
      <c r="C97" s="206" t="s">
        <v>166</v>
      </c>
      <c r="D97" s="206" t="s">
        <v>167</v>
      </c>
      <c r="E97" s="206" t="s">
        <v>168</v>
      </c>
      <c r="F97" s="206" t="s">
        <v>0</v>
      </c>
    </row>
    <row r="98" spans="1:6" ht="39" customHeight="1">
      <c r="B98" s="206" t="s">
        <v>170</v>
      </c>
      <c r="C98" s="209"/>
      <c r="D98" s="209"/>
      <c r="E98" s="207">
        <f>SUM(資金積算【リンク元】!D82:D84)</f>
        <v>0</v>
      </c>
      <c r="F98" s="207">
        <f>SUM(資金積算【リンク元】!D85:D87)</f>
        <v>0</v>
      </c>
    </row>
    <row r="99" spans="1:6" ht="39" customHeight="1">
      <c r="B99" s="206" t="s">
        <v>171</v>
      </c>
      <c r="C99" s="209"/>
      <c r="D99" s="209"/>
      <c r="E99" s="207">
        <f>SUM(資金積算【リンク元】!E82:E84)</f>
        <v>0</v>
      </c>
      <c r="F99" s="207">
        <f>SUM(資金積算【リンク元】!E85:E87)</f>
        <v>0</v>
      </c>
    </row>
    <row r="100" spans="1:6" ht="39" customHeight="1">
      <c r="B100" s="206" t="s">
        <v>172</v>
      </c>
      <c r="C100" s="209"/>
      <c r="D100" s="209"/>
      <c r="E100" s="207">
        <f>SUM(資金積算【リンク元】!F82:F84)</f>
        <v>0</v>
      </c>
      <c r="F100" s="207">
        <f>SUM(資金積算【リンク元】!F85:F87)</f>
        <v>0</v>
      </c>
    </row>
    <row r="101" spans="1:6" ht="39" customHeight="1">
      <c r="B101" s="206" t="s">
        <v>173</v>
      </c>
      <c r="C101" s="209"/>
      <c r="D101" s="209"/>
      <c r="E101" s="207">
        <f>SUM(資金積算【リンク元】!G82:G84)</f>
        <v>0</v>
      </c>
      <c r="F101" s="207">
        <f>SUM(資金積算【リンク元】!G85:G87)</f>
        <v>0</v>
      </c>
    </row>
    <row r="102" spans="1:6" ht="39" customHeight="1">
      <c r="B102" s="206" t="s">
        <v>174</v>
      </c>
      <c r="C102" s="209"/>
      <c r="D102" s="209"/>
      <c r="E102" s="207">
        <f>SUM(資金積算【リンク元】!H82:H84)</f>
        <v>0</v>
      </c>
      <c r="F102" s="207">
        <f>SUM(資金積算【リンク元】!H85:H87)</f>
        <v>0</v>
      </c>
    </row>
    <row r="103" spans="1:6" ht="19.8" customHeight="1">
      <c r="D103" s="208" t="s">
        <v>155</v>
      </c>
      <c r="E103" s="207">
        <f>SUM(E98:E102)</f>
        <v>0</v>
      </c>
      <c r="F103" s="207">
        <f>SUM(F98:F102)</f>
        <v>0</v>
      </c>
    </row>
    <row r="104" spans="1:6">
      <c r="A104" t="s">
        <v>162</v>
      </c>
    </row>
    <row r="105" spans="1:6" ht="19.2" customHeight="1">
      <c r="A105" s="204"/>
      <c r="B105" s="253" t="s">
        <v>185</v>
      </c>
      <c r="C105" s="253"/>
      <c r="D105" s="253"/>
    </row>
    <row r="106" spans="1:6" ht="39" customHeight="1">
      <c r="B106" s="205" t="s">
        <v>164</v>
      </c>
      <c r="C106" s="254"/>
      <c r="D106" s="254"/>
      <c r="E106" s="255" t="s">
        <v>169</v>
      </c>
      <c r="F106" s="256"/>
    </row>
    <row r="107" spans="1:6" ht="16.8" customHeight="1">
      <c r="B107" s="206" t="s">
        <v>165</v>
      </c>
      <c r="C107" s="206" t="s">
        <v>166</v>
      </c>
      <c r="D107" s="206" t="s">
        <v>167</v>
      </c>
      <c r="E107" s="206" t="s">
        <v>168</v>
      </c>
      <c r="F107" s="206" t="s">
        <v>0</v>
      </c>
    </row>
    <row r="108" spans="1:6" ht="39" customHeight="1">
      <c r="B108" s="206" t="s">
        <v>170</v>
      </c>
      <c r="C108" s="209"/>
      <c r="D108" s="209"/>
      <c r="E108" s="207">
        <f>SUM(資金積算【リンク元】!D89:D91)</f>
        <v>0</v>
      </c>
      <c r="F108" s="207">
        <f>SUM(資金積算【リンク元】!D92:D95)</f>
        <v>0</v>
      </c>
    </row>
    <row r="109" spans="1:6" ht="39" customHeight="1">
      <c r="B109" s="206" t="s">
        <v>171</v>
      </c>
      <c r="C109" s="209"/>
      <c r="D109" s="209"/>
      <c r="E109" s="207">
        <f>SUM(資金積算【リンク元】!E89:E91)</f>
        <v>0</v>
      </c>
      <c r="F109" s="207">
        <f>SUM(資金積算【リンク元】!E92:E95)</f>
        <v>0</v>
      </c>
    </row>
    <row r="110" spans="1:6" ht="39" customHeight="1">
      <c r="B110" s="206" t="s">
        <v>172</v>
      </c>
      <c r="C110" s="209"/>
      <c r="D110" s="209"/>
      <c r="E110" s="207">
        <f>SUM(資金積算【リンク元】!F89:F91)</f>
        <v>0</v>
      </c>
      <c r="F110" s="207">
        <f>SUM(資金積算【リンク元】!F92:F95)</f>
        <v>0</v>
      </c>
    </row>
    <row r="111" spans="1:6" ht="39" customHeight="1">
      <c r="B111" s="206" t="s">
        <v>173</v>
      </c>
      <c r="C111" s="209"/>
      <c r="D111" s="209"/>
      <c r="E111" s="207">
        <f>SUM(資金積算【リンク元】!G89:G91)</f>
        <v>0</v>
      </c>
      <c r="F111" s="207">
        <f>SUM(資金積算【リンク元】!G92:G95)</f>
        <v>0</v>
      </c>
    </row>
    <row r="112" spans="1:6" ht="39" customHeight="1">
      <c r="B112" s="206" t="s">
        <v>174</v>
      </c>
      <c r="C112" s="209"/>
      <c r="D112" s="209"/>
      <c r="E112" s="207">
        <f>SUM(資金積算【リンク元】!H89:H91)</f>
        <v>0</v>
      </c>
      <c r="F112" s="207">
        <f>SUM(資金積算【リンク元】!H92:H95)</f>
        <v>0</v>
      </c>
    </row>
    <row r="113" spans="1:6" ht="19.8" customHeight="1">
      <c r="D113" s="208" t="s">
        <v>155</v>
      </c>
      <c r="E113" s="207">
        <f>SUM(E108:E112)</f>
        <v>0</v>
      </c>
      <c r="F113" s="207">
        <f>SUM(F108:F112)</f>
        <v>0</v>
      </c>
    </row>
    <row r="114" spans="1:6">
      <c r="A114" t="s">
        <v>162</v>
      </c>
    </row>
    <row r="115" spans="1:6" ht="19.2" customHeight="1">
      <c r="A115" s="204"/>
      <c r="B115" s="253" t="s">
        <v>186</v>
      </c>
      <c r="C115" s="253"/>
      <c r="D115" s="253"/>
    </row>
    <row r="116" spans="1:6" ht="39" customHeight="1">
      <c r="B116" s="205" t="s">
        <v>164</v>
      </c>
      <c r="C116" s="254"/>
      <c r="D116" s="254"/>
      <c r="E116" s="255" t="s">
        <v>169</v>
      </c>
      <c r="F116" s="256"/>
    </row>
    <row r="117" spans="1:6" ht="16.8" customHeight="1">
      <c r="B117" s="206" t="s">
        <v>165</v>
      </c>
      <c r="C117" s="206" t="s">
        <v>166</v>
      </c>
      <c r="D117" s="206" t="s">
        <v>167</v>
      </c>
      <c r="E117" s="206" t="s">
        <v>168</v>
      </c>
      <c r="F117" s="206" t="s">
        <v>0</v>
      </c>
    </row>
    <row r="118" spans="1:6" ht="39" customHeight="1">
      <c r="B118" s="206" t="s">
        <v>170</v>
      </c>
      <c r="C118" s="209"/>
      <c r="D118" s="209"/>
      <c r="E118" s="207">
        <f>SUM(資金積算【リンク元】!D97:D98)</f>
        <v>0</v>
      </c>
      <c r="F118" s="207">
        <f>SUM(資金積算【リンク元】!D99:D103)</f>
        <v>0</v>
      </c>
    </row>
    <row r="119" spans="1:6" ht="39" customHeight="1">
      <c r="B119" s="206" t="s">
        <v>171</v>
      </c>
      <c r="C119" s="209"/>
      <c r="D119" s="209"/>
      <c r="E119" s="207">
        <f>SUM(資金積算【リンク元】!E97:E98)</f>
        <v>0</v>
      </c>
      <c r="F119" s="207">
        <f>SUM(資金積算【リンク元】!E99:E103)</f>
        <v>0</v>
      </c>
    </row>
    <row r="120" spans="1:6" ht="39" customHeight="1">
      <c r="B120" s="206" t="s">
        <v>172</v>
      </c>
      <c r="C120" s="209"/>
      <c r="D120" s="209"/>
      <c r="E120" s="207">
        <f>SUM(資金積算【リンク元】!F97:F98)</f>
        <v>0</v>
      </c>
      <c r="F120" s="207">
        <f>SUM(資金積算【リンク元】!F99:F103)</f>
        <v>0</v>
      </c>
    </row>
    <row r="121" spans="1:6" ht="39" customHeight="1">
      <c r="B121" s="206" t="s">
        <v>173</v>
      </c>
      <c r="C121" s="209"/>
      <c r="D121" s="209"/>
      <c r="E121" s="207">
        <f>SUM(資金積算【リンク元】!G97:G98)</f>
        <v>0</v>
      </c>
      <c r="F121" s="207">
        <f>SUM(資金積算【リンク元】!G99:G103)</f>
        <v>0</v>
      </c>
    </row>
    <row r="122" spans="1:6" ht="39" customHeight="1">
      <c r="B122" s="206" t="s">
        <v>174</v>
      </c>
      <c r="C122" s="209"/>
      <c r="D122" s="209"/>
      <c r="E122" s="207">
        <f>SUM(資金積算【リンク元】!H97:H98)</f>
        <v>0</v>
      </c>
      <c r="F122" s="207">
        <f>SUM(資金積算【リンク元】!H99:H103)</f>
        <v>0</v>
      </c>
    </row>
    <row r="123" spans="1:6" ht="19.8" customHeight="1">
      <c r="D123" s="208" t="s">
        <v>155</v>
      </c>
      <c r="E123" s="207">
        <f>SUM(E118:E122)</f>
        <v>0</v>
      </c>
      <c r="F123" s="207">
        <f>SUM(F118:F122)</f>
        <v>0</v>
      </c>
    </row>
    <row r="124" spans="1:6">
      <c r="A124" t="s">
        <v>162</v>
      </c>
    </row>
    <row r="125" spans="1:6" ht="19.2" customHeight="1">
      <c r="A125" s="204"/>
      <c r="B125" s="253" t="s">
        <v>187</v>
      </c>
      <c r="C125" s="253"/>
      <c r="D125" s="253"/>
    </row>
    <row r="126" spans="1:6" ht="39" customHeight="1">
      <c r="B126" s="205" t="s">
        <v>164</v>
      </c>
      <c r="C126" s="254"/>
      <c r="D126" s="254"/>
      <c r="E126" s="255" t="s">
        <v>169</v>
      </c>
      <c r="F126" s="256"/>
    </row>
    <row r="127" spans="1:6" ht="16.8" customHeight="1">
      <c r="B127" s="206" t="s">
        <v>165</v>
      </c>
      <c r="C127" s="206" t="s">
        <v>166</v>
      </c>
      <c r="D127" s="206" t="s">
        <v>167</v>
      </c>
      <c r="E127" s="206" t="s">
        <v>168</v>
      </c>
      <c r="F127" s="206" t="s">
        <v>0</v>
      </c>
    </row>
    <row r="128" spans="1:6" ht="39" customHeight="1">
      <c r="B128" s="206" t="s">
        <v>170</v>
      </c>
      <c r="C128" s="209"/>
      <c r="D128" s="209"/>
      <c r="E128" s="207">
        <f>SUM(資金積算【リンク元】!D105:D107)</f>
        <v>0</v>
      </c>
      <c r="F128" s="207">
        <f>SUM(資金積算【リンク元】!D108:D111)</f>
        <v>0</v>
      </c>
    </row>
    <row r="129" spans="1:6" ht="39" customHeight="1">
      <c r="B129" s="206" t="s">
        <v>171</v>
      </c>
      <c r="C129" s="209"/>
      <c r="D129" s="209"/>
      <c r="E129" s="207">
        <f>SUM(資金積算【リンク元】!E105:E107)</f>
        <v>0</v>
      </c>
      <c r="F129" s="207">
        <f>SUM(資金積算【リンク元】!E108:E111)</f>
        <v>0</v>
      </c>
    </row>
    <row r="130" spans="1:6" ht="39" customHeight="1">
      <c r="B130" s="206" t="s">
        <v>172</v>
      </c>
      <c r="C130" s="209"/>
      <c r="D130" s="209"/>
      <c r="E130" s="207">
        <f>SUM(資金積算【リンク元】!F105:F107)</f>
        <v>0</v>
      </c>
      <c r="F130" s="207">
        <f>SUM(資金積算【リンク元】!F108:F111)</f>
        <v>0</v>
      </c>
    </row>
    <row r="131" spans="1:6" ht="39" customHeight="1">
      <c r="B131" s="206" t="s">
        <v>173</v>
      </c>
      <c r="C131" s="209"/>
      <c r="D131" s="209"/>
      <c r="E131" s="207">
        <f>SUM(資金積算【リンク元】!G105:G107)</f>
        <v>0</v>
      </c>
      <c r="F131" s="207">
        <f>SUM(資金積算【リンク元】!G108:G111)</f>
        <v>0</v>
      </c>
    </row>
    <row r="132" spans="1:6" ht="39" customHeight="1">
      <c r="B132" s="206" t="s">
        <v>174</v>
      </c>
      <c r="C132" s="209"/>
      <c r="D132" s="209"/>
      <c r="E132" s="207">
        <f>SUM(資金積算【リンク元】!H105:H107)</f>
        <v>0</v>
      </c>
      <c r="F132" s="207">
        <f>SUM(資金積算【リンク元】!H108:H111)</f>
        <v>0</v>
      </c>
    </row>
    <row r="133" spans="1:6" ht="19.8" customHeight="1">
      <c r="D133" s="208" t="s">
        <v>155</v>
      </c>
      <c r="E133" s="207">
        <f>SUM(E128:E132)</f>
        <v>0</v>
      </c>
      <c r="F133" s="207">
        <f>SUM(F128:F132)</f>
        <v>0</v>
      </c>
    </row>
    <row r="134" spans="1:6">
      <c r="A134" t="s">
        <v>162</v>
      </c>
    </row>
    <row r="135" spans="1:6" ht="19.2" customHeight="1">
      <c r="A135" s="204"/>
      <c r="B135" s="253" t="s">
        <v>188</v>
      </c>
      <c r="C135" s="253"/>
      <c r="D135" s="253"/>
    </row>
    <row r="136" spans="1:6" ht="39" customHeight="1">
      <c r="B136" s="205" t="s">
        <v>164</v>
      </c>
      <c r="C136" s="254"/>
      <c r="D136" s="254"/>
      <c r="E136" s="255" t="s">
        <v>169</v>
      </c>
      <c r="F136" s="256"/>
    </row>
    <row r="137" spans="1:6" ht="16.8" customHeight="1">
      <c r="B137" s="206" t="s">
        <v>165</v>
      </c>
      <c r="C137" s="206" t="s">
        <v>166</v>
      </c>
      <c r="D137" s="206" t="s">
        <v>167</v>
      </c>
      <c r="E137" s="206" t="s">
        <v>168</v>
      </c>
      <c r="F137" s="206" t="s">
        <v>0</v>
      </c>
    </row>
    <row r="138" spans="1:6" ht="39" customHeight="1">
      <c r="B138" s="206" t="s">
        <v>170</v>
      </c>
      <c r="C138" s="209"/>
      <c r="D138" s="209"/>
      <c r="E138" s="207">
        <f>SUM(資金積算【リンク元】!D113:D114)</f>
        <v>0</v>
      </c>
      <c r="F138" s="207">
        <f>SUM(資金積算【リンク元】!D115:D118)</f>
        <v>0</v>
      </c>
    </row>
    <row r="139" spans="1:6" ht="39" customHeight="1">
      <c r="B139" s="206" t="s">
        <v>171</v>
      </c>
      <c r="C139" s="209"/>
      <c r="D139" s="209"/>
      <c r="E139" s="207">
        <f>SUM(資金積算【リンク元】!E113:E114)</f>
        <v>0</v>
      </c>
      <c r="F139" s="207">
        <f>SUM(資金積算【リンク元】!E115:E118)</f>
        <v>0</v>
      </c>
    </row>
    <row r="140" spans="1:6" ht="39" customHeight="1">
      <c r="B140" s="206" t="s">
        <v>172</v>
      </c>
      <c r="C140" s="209"/>
      <c r="D140" s="209"/>
      <c r="E140" s="207">
        <f>SUM(資金積算【リンク元】!F113:F114)</f>
        <v>0</v>
      </c>
      <c r="F140" s="207">
        <f>SUM(資金積算【リンク元】!F115:F118)</f>
        <v>0</v>
      </c>
    </row>
    <row r="141" spans="1:6" ht="39" customHeight="1">
      <c r="B141" s="206" t="s">
        <v>173</v>
      </c>
      <c r="C141" s="209"/>
      <c r="D141" s="209"/>
      <c r="E141" s="207">
        <f>SUM(資金積算【リンク元】!G113:G114)</f>
        <v>0</v>
      </c>
      <c r="F141" s="207">
        <f>SUM(資金積算【リンク元】!G115:G118)</f>
        <v>0</v>
      </c>
    </row>
    <row r="142" spans="1:6" ht="39" customHeight="1">
      <c r="B142" s="206" t="s">
        <v>174</v>
      </c>
      <c r="C142" s="209"/>
      <c r="D142" s="209"/>
      <c r="E142" s="207">
        <f>SUM(資金積算【リンク元】!H113:H114)</f>
        <v>0</v>
      </c>
      <c r="F142" s="207">
        <f>SUM(資金積算【リンク元】!H115:H118)</f>
        <v>0</v>
      </c>
    </row>
    <row r="143" spans="1:6" ht="19.8" customHeight="1">
      <c r="D143" s="208" t="s">
        <v>155</v>
      </c>
      <c r="E143" s="207">
        <f>SUM(E138:E142)</f>
        <v>0</v>
      </c>
      <c r="F143" s="207">
        <f>SUM(F138:F142)</f>
        <v>0</v>
      </c>
    </row>
    <row r="144" spans="1:6">
      <c r="A144" t="s">
        <v>162</v>
      </c>
    </row>
    <row r="145" spans="1:6" ht="19.2" customHeight="1">
      <c r="A145" s="204"/>
      <c r="B145" s="253" t="s">
        <v>189</v>
      </c>
      <c r="C145" s="253"/>
      <c r="D145" s="253"/>
    </row>
    <row r="146" spans="1:6" ht="39" customHeight="1">
      <c r="B146" s="205" t="s">
        <v>164</v>
      </c>
      <c r="C146" s="254"/>
      <c r="D146" s="254"/>
      <c r="E146" s="255" t="s">
        <v>169</v>
      </c>
      <c r="F146" s="256"/>
    </row>
    <row r="147" spans="1:6" ht="16.8" customHeight="1">
      <c r="B147" s="206" t="s">
        <v>165</v>
      </c>
      <c r="C147" s="206" t="s">
        <v>166</v>
      </c>
      <c r="D147" s="206" t="s">
        <v>167</v>
      </c>
      <c r="E147" s="206" t="s">
        <v>168</v>
      </c>
      <c r="F147" s="206" t="s">
        <v>0</v>
      </c>
    </row>
    <row r="148" spans="1:6" ht="39" customHeight="1">
      <c r="B148" s="206" t="s">
        <v>170</v>
      </c>
      <c r="C148" s="209"/>
      <c r="D148" s="209"/>
      <c r="E148" s="207">
        <f>SUM(資金積算【リンク元】!D120:D121)</f>
        <v>0</v>
      </c>
      <c r="F148" s="207">
        <f>SUM(資金積算【リンク元】!D122:D124)</f>
        <v>0</v>
      </c>
    </row>
    <row r="149" spans="1:6" ht="39" customHeight="1">
      <c r="B149" s="206" t="s">
        <v>171</v>
      </c>
      <c r="C149" s="209"/>
      <c r="D149" s="209"/>
      <c r="E149" s="207">
        <f>SUM(資金積算【リンク元】!E120:E121)</f>
        <v>0</v>
      </c>
      <c r="F149" s="207">
        <f>SUM(資金積算【リンク元】!E122:E124)</f>
        <v>0</v>
      </c>
    </row>
    <row r="150" spans="1:6" ht="39" customHeight="1">
      <c r="B150" s="206" t="s">
        <v>172</v>
      </c>
      <c r="C150" s="209"/>
      <c r="D150" s="209"/>
      <c r="E150" s="207">
        <f>SUM(資金積算【リンク元】!F120:F121)</f>
        <v>0</v>
      </c>
      <c r="F150" s="207">
        <f>SUM(資金積算【リンク元】!F122:F124)</f>
        <v>0</v>
      </c>
    </row>
    <row r="151" spans="1:6" ht="39" customHeight="1">
      <c r="B151" s="206" t="s">
        <v>173</v>
      </c>
      <c r="C151" s="209"/>
      <c r="D151" s="209"/>
      <c r="E151" s="207">
        <f>SUM(資金積算【リンク元】!G120:G121)</f>
        <v>0</v>
      </c>
      <c r="F151" s="207">
        <f>SUM(資金積算【リンク元】!G122:G124)</f>
        <v>0</v>
      </c>
    </row>
    <row r="152" spans="1:6" ht="39" customHeight="1">
      <c r="B152" s="206" t="s">
        <v>174</v>
      </c>
      <c r="C152" s="209"/>
      <c r="D152" s="209"/>
      <c r="E152" s="207">
        <f>SUM(資金積算【リンク元】!H120:H121)</f>
        <v>0</v>
      </c>
      <c r="F152" s="207">
        <f>SUM(資金積算【リンク元】!H122:H124)</f>
        <v>0</v>
      </c>
    </row>
    <row r="153" spans="1:6" ht="19.8" customHeight="1">
      <c r="D153" s="208" t="s">
        <v>155</v>
      </c>
      <c r="E153" s="207">
        <f>SUM(E148:E152)</f>
        <v>0</v>
      </c>
      <c r="F153" s="207">
        <f>SUM(F148:F152)</f>
        <v>0</v>
      </c>
    </row>
  </sheetData>
  <mergeCells count="46">
    <mergeCell ref="B3:D3"/>
    <mergeCell ref="B13:D13"/>
    <mergeCell ref="C14:D14"/>
    <mergeCell ref="E14:F14"/>
    <mergeCell ref="B23:D23"/>
    <mergeCell ref="C4:D4"/>
    <mergeCell ref="E4:F4"/>
    <mergeCell ref="E3:F3"/>
    <mergeCell ref="C24:D24"/>
    <mergeCell ref="E24:F24"/>
    <mergeCell ref="B33:D33"/>
    <mergeCell ref="C34:D34"/>
    <mergeCell ref="E34:F34"/>
    <mergeCell ref="B43:D43"/>
    <mergeCell ref="C44:D44"/>
    <mergeCell ref="E44:F44"/>
    <mergeCell ref="B53:D53"/>
    <mergeCell ref="C54:D54"/>
    <mergeCell ref="E54:F54"/>
    <mergeCell ref="B63:D63"/>
    <mergeCell ref="C64:D64"/>
    <mergeCell ref="E64:F64"/>
    <mergeCell ref="B73:D73"/>
    <mergeCell ref="C74:D74"/>
    <mergeCell ref="E74:F74"/>
    <mergeCell ref="B83:D83"/>
    <mergeCell ref="C84:D84"/>
    <mergeCell ref="E84:F84"/>
    <mergeCell ref="B95:D95"/>
    <mergeCell ref="C96:D96"/>
    <mergeCell ref="E96:F96"/>
    <mergeCell ref="B105:D105"/>
    <mergeCell ref="C106:D106"/>
    <mergeCell ref="E106:F106"/>
    <mergeCell ref="B115:D115"/>
    <mergeCell ref="C116:D116"/>
    <mergeCell ref="E116:F116"/>
    <mergeCell ref="B145:D145"/>
    <mergeCell ref="C146:D146"/>
    <mergeCell ref="E146:F146"/>
    <mergeCell ref="B125:D125"/>
    <mergeCell ref="C126:D126"/>
    <mergeCell ref="E126:F126"/>
    <mergeCell ref="B135:D135"/>
    <mergeCell ref="C136:D136"/>
    <mergeCell ref="E136:F136"/>
  </mergeCells>
  <phoneticPr fontId="1"/>
  <pageMargins left="0.7" right="0.7" top="0.75" bottom="0.75" header="0.3" footer="0.3"/>
  <pageSetup paperSize="9" scale="83" orientation="portrait" r:id="rId1"/>
  <rowBreaks count="4" manualBreakCount="4">
    <brk id="32" max="16383" man="1"/>
    <brk id="62" max="16383" man="1"/>
    <brk id="92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R137"/>
  <sheetViews>
    <sheetView view="pageBreakPreview" zoomScale="85" zoomScaleNormal="70" zoomScaleSheetLayoutView="85" workbookViewId="0">
      <pane ySplit="3" topLeftCell="A116" activePane="bottomLeft" state="frozen"/>
      <selection activeCell="G19" sqref="G19"/>
      <selection pane="bottomLeft" activeCell="G19" sqref="G19"/>
    </sheetView>
  </sheetViews>
  <sheetFormatPr defaultColWidth="16.109375" defaultRowHeight="18.75" customHeight="1"/>
  <cols>
    <col min="1" max="1" width="34.6640625" style="234" customWidth="1"/>
    <col min="2" max="2" width="16.77734375" style="243" customWidth="1"/>
    <col min="3" max="3" width="37.109375" style="44" customWidth="1"/>
    <col min="4" max="8" width="9" style="44" customWidth="1"/>
    <col min="9" max="9" width="16.44140625" style="44" customWidth="1"/>
    <col min="10" max="10" width="18.88671875" style="45" customWidth="1"/>
    <col min="11" max="11" width="2.109375" style="44" customWidth="1"/>
    <col min="12" max="12" width="13.77734375" style="43" customWidth="1"/>
    <col min="13" max="13" width="16.6640625" style="44" customWidth="1"/>
    <col min="14" max="14" width="17.33203125" style="44" customWidth="1"/>
    <col min="15" max="15" width="17.44140625" style="44" customWidth="1"/>
    <col min="16" max="16" width="22" style="44" customWidth="1"/>
    <col min="17" max="17" width="18.44140625" style="44" customWidth="1"/>
    <col min="18" max="18" width="2.88671875" style="44" customWidth="1"/>
    <col min="19" max="19" width="19" style="44" customWidth="1"/>
    <col min="20" max="20" width="16.44140625" style="44" customWidth="1"/>
    <col min="21" max="16384" width="16.109375" style="44"/>
  </cols>
  <sheetData>
    <row r="1" spans="1:18" s="248" customFormat="1" ht="28.8" customHeight="1" thickBot="1">
      <c r="A1" s="245" t="str">
        <f>'様式2の3,4作成資料'!D2</f>
        <v>〇〇林業</v>
      </c>
      <c r="B1" s="246"/>
      <c r="C1" s="276" t="s">
        <v>193</v>
      </c>
      <c r="D1" s="276"/>
      <c r="E1" s="276"/>
      <c r="F1" s="276"/>
      <c r="G1" s="276"/>
      <c r="H1" s="276"/>
      <c r="I1" s="246" t="s">
        <v>68</v>
      </c>
      <c r="J1" s="247"/>
      <c r="L1" s="249"/>
    </row>
    <row r="2" spans="1:18" s="233" customFormat="1" ht="18.600000000000001" customHeight="1">
      <c r="A2" s="277" t="s">
        <v>67</v>
      </c>
      <c r="B2" s="278" t="s">
        <v>66</v>
      </c>
      <c r="C2" s="278" t="s">
        <v>65</v>
      </c>
      <c r="D2" s="280" t="s">
        <v>64</v>
      </c>
      <c r="E2" s="281"/>
      <c r="F2" s="281"/>
      <c r="G2" s="281"/>
      <c r="H2" s="282"/>
      <c r="I2" s="278" t="s">
        <v>29</v>
      </c>
      <c r="J2" s="283" t="s">
        <v>63</v>
      </c>
    </row>
    <row r="3" spans="1:18" s="233" customFormat="1" ht="18.75" customHeight="1">
      <c r="A3" s="269"/>
      <c r="B3" s="279"/>
      <c r="C3" s="279"/>
      <c r="D3" s="244">
        <v>1</v>
      </c>
      <c r="E3" s="244">
        <v>2</v>
      </c>
      <c r="F3" s="244">
        <v>3</v>
      </c>
      <c r="G3" s="244">
        <v>4</v>
      </c>
      <c r="H3" s="244">
        <v>5</v>
      </c>
      <c r="I3" s="279"/>
      <c r="J3" s="284"/>
    </row>
    <row r="4" spans="1:18" s="233" customFormat="1" ht="24" customHeight="1">
      <c r="A4" s="285" t="s">
        <v>194</v>
      </c>
      <c r="B4" s="286"/>
      <c r="C4" s="286"/>
      <c r="D4" s="286"/>
      <c r="E4" s="286"/>
      <c r="F4" s="286"/>
      <c r="G4" s="286"/>
      <c r="H4" s="286"/>
      <c r="I4" s="286"/>
      <c r="J4" s="287"/>
    </row>
    <row r="5" spans="1:18" s="87" customFormat="1" ht="18.75" customHeight="1">
      <c r="A5" s="270" t="s">
        <v>195</v>
      </c>
      <c r="B5" s="264" t="s">
        <v>26</v>
      </c>
      <c r="C5" s="211"/>
      <c r="D5" s="211"/>
      <c r="E5" s="211"/>
      <c r="F5" s="211"/>
      <c r="G5" s="211"/>
      <c r="H5" s="211"/>
      <c r="I5" s="212">
        <f>SUM(D5:H5)</f>
        <v>0</v>
      </c>
      <c r="J5" s="213"/>
    </row>
    <row r="6" spans="1:18" s="87" customFormat="1" ht="18.75" customHeight="1">
      <c r="A6" s="268"/>
      <c r="B6" s="265"/>
      <c r="C6" s="211"/>
      <c r="D6" s="211"/>
      <c r="E6" s="211"/>
      <c r="F6" s="211"/>
      <c r="G6" s="211"/>
      <c r="H6" s="211"/>
      <c r="I6" s="212">
        <f t="shared" ref="I6:I8" si="0">SUM(D6:H6)</f>
        <v>0</v>
      </c>
      <c r="J6" s="213"/>
    </row>
    <row r="7" spans="1:18" s="87" customFormat="1" ht="18.75" customHeight="1">
      <c r="A7" s="268"/>
      <c r="B7" s="265"/>
      <c r="C7" s="211"/>
      <c r="D7" s="211"/>
      <c r="E7" s="211"/>
      <c r="F7" s="211"/>
      <c r="G7" s="211"/>
      <c r="H7" s="211"/>
      <c r="I7" s="212">
        <f t="shared" si="0"/>
        <v>0</v>
      </c>
      <c r="J7" s="213"/>
      <c r="R7" s="99"/>
    </row>
    <row r="8" spans="1:18" s="87" customFormat="1" ht="18.75" customHeight="1">
      <c r="A8" s="268"/>
      <c r="B8" s="266"/>
      <c r="C8" s="211"/>
      <c r="D8" s="211"/>
      <c r="E8" s="211"/>
      <c r="F8" s="211"/>
      <c r="G8" s="211"/>
      <c r="H8" s="211"/>
      <c r="I8" s="212">
        <f t="shared" si="0"/>
        <v>0</v>
      </c>
      <c r="J8" s="213"/>
    </row>
    <row r="9" spans="1:18" s="87" customFormat="1" ht="18.75" customHeight="1">
      <c r="A9" s="268"/>
      <c r="B9" s="235" t="s">
        <v>28</v>
      </c>
      <c r="C9" s="211"/>
      <c r="D9" s="211"/>
      <c r="E9" s="211"/>
      <c r="F9" s="211"/>
      <c r="G9" s="211"/>
      <c r="H9" s="211"/>
      <c r="I9" s="212">
        <f>SUM(D9:H9)</f>
        <v>0</v>
      </c>
      <c r="J9" s="213"/>
    </row>
    <row r="10" spans="1:18" s="87" customFormat="1" ht="18.75" customHeight="1">
      <c r="A10" s="268"/>
      <c r="B10" s="235" t="s">
        <v>24</v>
      </c>
      <c r="C10" s="211"/>
      <c r="D10" s="211"/>
      <c r="E10" s="211"/>
      <c r="F10" s="211"/>
      <c r="G10" s="211"/>
      <c r="H10" s="211"/>
      <c r="I10" s="212">
        <f>SUM(D10:H10)</f>
        <v>0</v>
      </c>
      <c r="J10" s="213"/>
    </row>
    <row r="11" spans="1:18" s="87" customFormat="1" ht="18.75" customHeight="1">
      <c r="A11" s="268"/>
      <c r="B11" s="264" t="s">
        <v>23</v>
      </c>
      <c r="C11" s="211"/>
      <c r="D11" s="211"/>
      <c r="E11" s="211"/>
      <c r="F11" s="211"/>
      <c r="G11" s="211"/>
      <c r="H11" s="211"/>
      <c r="I11" s="212">
        <f>SUM(D11:H11)</f>
        <v>0</v>
      </c>
      <c r="J11" s="213"/>
    </row>
    <row r="12" spans="1:18" s="87" customFormat="1" ht="18.75" customHeight="1">
      <c r="A12" s="268"/>
      <c r="B12" s="266"/>
      <c r="C12" s="211"/>
      <c r="D12" s="211"/>
      <c r="E12" s="211"/>
      <c r="F12" s="211"/>
      <c r="G12" s="211"/>
      <c r="H12" s="211"/>
      <c r="I12" s="212">
        <f>SUM(D12:H12)</f>
        <v>0</v>
      </c>
      <c r="J12" s="213"/>
    </row>
    <row r="13" spans="1:18" s="87" customFormat="1" ht="18.75" customHeight="1">
      <c r="A13" s="269"/>
      <c r="B13" s="236" t="s">
        <v>29</v>
      </c>
      <c r="C13" s="212"/>
      <c r="D13" s="212">
        <f>SUM(D5:D12)</f>
        <v>0</v>
      </c>
      <c r="E13" s="212">
        <f>SUM(E5:E12)</f>
        <v>0</v>
      </c>
      <c r="F13" s="212">
        <f t="shared" ref="F13:G13" si="1">SUM(F5:F12)</f>
        <v>0</v>
      </c>
      <c r="G13" s="212">
        <f t="shared" si="1"/>
        <v>0</v>
      </c>
      <c r="H13" s="212">
        <f>SUM(H5:H12)</f>
        <v>0</v>
      </c>
      <c r="I13" s="212">
        <f>SUM(I5:I12)</f>
        <v>0</v>
      </c>
      <c r="J13" s="214">
        <f>SUM(D13:H13)-I13</f>
        <v>0</v>
      </c>
    </row>
    <row r="14" spans="1:18" s="87" customFormat="1" ht="18.75" customHeight="1">
      <c r="A14" s="270" t="s">
        <v>196</v>
      </c>
      <c r="B14" s="264" t="s">
        <v>26</v>
      </c>
      <c r="C14" s="211"/>
      <c r="D14" s="211"/>
      <c r="E14" s="211"/>
      <c r="F14" s="211"/>
      <c r="G14" s="211"/>
      <c r="H14" s="211"/>
      <c r="I14" s="212">
        <f>SUM(D14:H14)</f>
        <v>0</v>
      </c>
      <c r="J14" s="213"/>
    </row>
    <row r="15" spans="1:18" s="87" customFormat="1" ht="18.75" customHeight="1">
      <c r="A15" s="268"/>
      <c r="B15" s="265"/>
      <c r="C15" s="211"/>
      <c r="D15" s="211"/>
      <c r="E15" s="211"/>
      <c r="F15" s="211"/>
      <c r="G15" s="211"/>
      <c r="H15" s="211"/>
      <c r="I15" s="212">
        <f t="shared" ref="I15:I22" si="2">SUM(D15:H15)</f>
        <v>0</v>
      </c>
      <c r="J15" s="213"/>
    </row>
    <row r="16" spans="1:18" s="87" customFormat="1" ht="18.75" customHeight="1">
      <c r="A16" s="268"/>
      <c r="B16" s="265"/>
      <c r="C16" s="211"/>
      <c r="D16" s="211"/>
      <c r="E16" s="211"/>
      <c r="F16" s="211"/>
      <c r="G16" s="211"/>
      <c r="H16" s="211"/>
      <c r="I16" s="212">
        <f t="shared" si="2"/>
        <v>0</v>
      </c>
      <c r="J16" s="213"/>
    </row>
    <row r="17" spans="1:12" s="87" customFormat="1" ht="18.75" customHeight="1">
      <c r="A17" s="268"/>
      <c r="B17" s="265"/>
      <c r="C17" s="211"/>
      <c r="D17" s="211"/>
      <c r="E17" s="211"/>
      <c r="F17" s="211"/>
      <c r="G17" s="211"/>
      <c r="H17" s="211"/>
      <c r="I17" s="212">
        <f t="shared" si="2"/>
        <v>0</v>
      </c>
      <c r="J17" s="213"/>
    </row>
    <row r="18" spans="1:12" s="87" customFormat="1" ht="18.75" customHeight="1">
      <c r="A18" s="268"/>
      <c r="B18" s="265"/>
      <c r="C18" s="211"/>
      <c r="D18" s="211"/>
      <c r="E18" s="211"/>
      <c r="F18" s="211"/>
      <c r="G18" s="211"/>
      <c r="H18" s="211"/>
      <c r="I18" s="212">
        <f t="shared" si="2"/>
        <v>0</v>
      </c>
      <c r="J18" s="213"/>
    </row>
    <row r="19" spans="1:12" s="87" customFormat="1" ht="18.75" customHeight="1">
      <c r="A19" s="268"/>
      <c r="B19" s="265"/>
      <c r="C19" s="211"/>
      <c r="D19" s="211"/>
      <c r="E19" s="211"/>
      <c r="F19" s="211"/>
      <c r="G19" s="211"/>
      <c r="H19" s="211"/>
      <c r="I19" s="212">
        <f>SUM(D19:H19)</f>
        <v>0</v>
      </c>
      <c r="J19" s="213"/>
    </row>
    <row r="20" spans="1:12" s="87" customFormat="1" ht="18.75" customHeight="1">
      <c r="A20" s="268"/>
      <c r="B20" s="266"/>
      <c r="C20" s="211"/>
      <c r="D20" s="211"/>
      <c r="E20" s="211"/>
      <c r="F20" s="211"/>
      <c r="G20" s="211"/>
      <c r="H20" s="211"/>
      <c r="I20" s="212">
        <f t="shared" si="2"/>
        <v>0</v>
      </c>
      <c r="J20" s="215"/>
    </row>
    <row r="21" spans="1:12" s="87" customFormat="1" ht="18.75" customHeight="1">
      <c r="A21" s="268"/>
      <c r="B21" s="235" t="s">
        <v>28</v>
      </c>
      <c r="C21" s="211"/>
      <c r="D21" s="211"/>
      <c r="E21" s="211"/>
      <c r="F21" s="211"/>
      <c r="G21" s="211"/>
      <c r="H21" s="211"/>
      <c r="I21" s="212">
        <f t="shared" si="2"/>
        <v>0</v>
      </c>
      <c r="J21" s="213"/>
    </row>
    <row r="22" spans="1:12" s="87" customFormat="1" ht="20.25" customHeight="1">
      <c r="A22" s="268"/>
      <c r="B22" s="235" t="s">
        <v>24</v>
      </c>
      <c r="C22" s="211"/>
      <c r="D22" s="211"/>
      <c r="E22" s="211"/>
      <c r="F22" s="211"/>
      <c r="G22" s="211"/>
      <c r="H22" s="211"/>
      <c r="I22" s="212">
        <f t="shared" si="2"/>
        <v>0</v>
      </c>
      <c r="J22" s="215"/>
    </row>
    <row r="23" spans="1:12" s="87" customFormat="1" ht="18.75" customHeight="1">
      <c r="A23" s="268"/>
      <c r="B23" s="264" t="s">
        <v>23</v>
      </c>
      <c r="C23" s="211"/>
      <c r="D23" s="211"/>
      <c r="E23" s="211"/>
      <c r="F23" s="211"/>
      <c r="G23" s="211"/>
      <c r="H23" s="211"/>
      <c r="I23" s="212">
        <f>SUM(D23:H23)</f>
        <v>0</v>
      </c>
      <c r="J23" s="213"/>
    </row>
    <row r="24" spans="1:12" s="87" customFormat="1" ht="18.75" customHeight="1">
      <c r="A24" s="268"/>
      <c r="B24" s="266"/>
      <c r="C24" s="211"/>
      <c r="D24" s="211"/>
      <c r="E24" s="211"/>
      <c r="F24" s="211"/>
      <c r="G24" s="211"/>
      <c r="H24" s="211"/>
      <c r="I24" s="212">
        <f>SUM(D24:H24)</f>
        <v>0</v>
      </c>
      <c r="J24" s="213"/>
    </row>
    <row r="25" spans="1:12" s="87" customFormat="1" ht="18.75" customHeight="1">
      <c r="A25" s="269"/>
      <c r="B25" s="236" t="s">
        <v>29</v>
      </c>
      <c r="C25" s="212"/>
      <c r="D25" s="212">
        <f t="shared" ref="D25:H25" si="3">SUM(D14:D24)</f>
        <v>0</v>
      </c>
      <c r="E25" s="212">
        <f t="shared" si="3"/>
        <v>0</v>
      </c>
      <c r="F25" s="212">
        <f t="shared" si="3"/>
        <v>0</v>
      </c>
      <c r="G25" s="212">
        <f t="shared" si="3"/>
        <v>0</v>
      </c>
      <c r="H25" s="212">
        <f t="shared" si="3"/>
        <v>0</v>
      </c>
      <c r="I25" s="212">
        <f>SUM(I14:I24)</f>
        <v>0</v>
      </c>
      <c r="J25" s="214">
        <f>SUM(D25:H25)-I25</f>
        <v>0</v>
      </c>
    </row>
    <row r="26" spans="1:12" s="87" customFormat="1" ht="18.75" customHeight="1">
      <c r="A26" s="270" t="s">
        <v>197</v>
      </c>
      <c r="B26" s="264" t="s">
        <v>26</v>
      </c>
      <c r="C26" s="211"/>
      <c r="D26" s="211"/>
      <c r="E26" s="211"/>
      <c r="F26" s="211"/>
      <c r="G26" s="211"/>
      <c r="H26" s="211"/>
      <c r="I26" s="212">
        <f t="shared" ref="I26:I32" si="4">SUM(D26:H26)</f>
        <v>0</v>
      </c>
      <c r="J26" s="215"/>
    </row>
    <row r="27" spans="1:12" s="87" customFormat="1" ht="18.75" customHeight="1">
      <c r="A27" s="268"/>
      <c r="B27" s="265"/>
      <c r="C27" s="211"/>
      <c r="D27" s="211"/>
      <c r="E27" s="211"/>
      <c r="F27" s="211"/>
      <c r="G27" s="211"/>
      <c r="H27" s="211"/>
      <c r="I27" s="212">
        <f t="shared" ref="I27:I28" si="5">SUM(D27:H27)</f>
        <v>0</v>
      </c>
      <c r="J27" s="213"/>
    </row>
    <row r="28" spans="1:12" s="87" customFormat="1" ht="18.75" customHeight="1">
      <c r="A28" s="268"/>
      <c r="B28" s="265"/>
      <c r="C28" s="211"/>
      <c r="D28" s="211"/>
      <c r="E28" s="211"/>
      <c r="F28" s="211"/>
      <c r="G28" s="211"/>
      <c r="H28" s="211"/>
      <c r="I28" s="212">
        <f t="shared" si="5"/>
        <v>0</v>
      </c>
      <c r="J28" s="213"/>
    </row>
    <row r="29" spans="1:12" s="87" customFormat="1" ht="18.75" customHeight="1">
      <c r="A29" s="268"/>
      <c r="B29" s="266"/>
      <c r="C29" s="211"/>
      <c r="D29" s="211"/>
      <c r="E29" s="211"/>
      <c r="F29" s="211"/>
      <c r="G29" s="211"/>
      <c r="H29" s="211"/>
      <c r="I29" s="212">
        <f t="shared" si="4"/>
        <v>0</v>
      </c>
      <c r="J29" s="213"/>
    </row>
    <row r="30" spans="1:12" s="87" customFormat="1" ht="18.75" customHeight="1">
      <c r="A30" s="268"/>
      <c r="B30" s="235" t="s">
        <v>28</v>
      </c>
      <c r="C30" s="211"/>
      <c r="D30" s="211"/>
      <c r="E30" s="211"/>
      <c r="F30" s="211"/>
      <c r="G30" s="211"/>
      <c r="H30" s="211"/>
      <c r="I30" s="212">
        <f t="shared" si="4"/>
        <v>0</v>
      </c>
      <c r="J30" s="213"/>
    </row>
    <row r="31" spans="1:12" s="87" customFormat="1" ht="18.75" customHeight="1">
      <c r="A31" s="268"/>
      <c r="B31" s="235" t="s">
        <v>24</v>
      </c>
      <c r="C31" s="211"/>
      <c r="D31" s="211"/>
      <c r="E31" s="211"/>
      <c r="F31" s="211"/>
      <c r="G31" s="211"/>
      <c r="H31" s="211"/>
      <c r="I31" s="212">
        <f t="shared" si="4"/>
        <v>0</v>
      </c>
      <c r="J31" s="213"/>
    </row>
    <row r="32" spans="1:12" s="87" customFormat="1" ht="18.75" customHeight="1">
      <c r="A32" s="268"/>
      <c r="B32" s="235" t="s">
        <v>23</v>
      </c>
      <c r="C32" s="211"/>
      <c r="D32" s="211"/>
      <c r="E32" s="211"/>
      <c r="F32" s="211"/>
      <c r="G32" s="211"/>
      <c r="H32" s="211"/>
      <c r="I32" s="212">
        <f t="shared" si="4"/>
        <v>0</v>
      </c>
      <c r="J32" s="213"/>
      <c r="L32" s="99"/>
    </row>
    <row r="33" spans="1:12" s="87" customFormat="1" ht="18.75" customHeight="1">
      <c r="A33" s="269"/>
      <c r="B33" s="236" t="s">
        <v>29</v>
      </c>
      <c r="C33" s="212"/>
      <c r="D33" s="212">
        <f t="shared" ref="D33:H33" si="6">SUM(D26:D32)</f>
        <v>0</v>
      </c>
      <c r="E33" s="212">
        <f t="shared" si="6"/>
        <v>0</v>
      </c>
      <c r="F33" s="212">
        <f t="shared" si="6"/>
        <v>0</v>
      </c>
      <c r="G33" s="212">
        <f t="shared" si="6"/>
        <v>0</v>
      </c>
      <c r="H33" s="212">
        <f t="shared" si="6"/>
        <v>0</v>
      </c>
      <c r="I33" s="212">
        <f>SUM(I26:I32)</f>
        <v>0</v>
      </c>
      <c r="J33" s="214">
        <f>SUM(D33:H33)-I33</f>
        <v>0</v>
      </c>
      <c r="L33" s="99"/>
    </row>
    <row r="34" spans="1:12" s="87" customFormat="1" ht="18.75" customHeight="1">
      <c r="A34" s="270" t="s">
        <v>198</v>
      </c>
      <c r="B34" s="264" t="s">
        <v>26</v>
      </c>
      <c r="C34" s="211"/>
      <c r="D34" s="211"/>
      <c r="E34" s="211"/>
      <c r="F34" s="211"/>
      <c r="G34" s="211"/>
      <c r="H34" s="211"/>
      <c r="I34" s="212">
        <f t="shared" ref="I34:I39" si="7">SUM(D34:H34)</f>
        <v>0</v>
      </c>
      <c r="J34" s="213"/>
      <c r="L34" s="99"/>
    </row>
    <row r="35" spans="1:12" s="87" customFormat="1" ht="18.75" customHeight="1">
      <c r="A35" s="268"/>
      <c r="B35" s="266"/>
      <c r="C35" s="211"/>
      <c r="D35" s="211"/>
      <c r="E35" s="211"/>
      <c r="F35" s="211"/>
      <c r="G35" s="211"/>
      <c r="H35" s="211"/>
      <c r="I35" s="212">
        <f t="shared" si="7"/>
        <v>0</v>
      </c>
      <c r="J35" s="213"/>
      <c r="L35" s="99"/>
    </row>
    <row r="36" spans="1:12" s="87" customFormat="1" ht="18.75" customHeight="1">
      <c r="A36" s="268"/>
      <c r="B36" s="235" t="s">
        <v>28</v>
      </c>
      <c r="C36" s="211"/>
      <c r="D36" s="211"/>
      <c r="E36" s="211"/>
      <c r="F36" s="211"/>
      <c r="G36" s="211"/>
      <c r="H36" s="211"/>
      <c r="I36" s="212">
        <f t="shared" si="7"/>
        <v>0</v>
      </c>
      <c r="J36" s="213"/>
      <c r="L36" s="99"/>
    </row>
    <row r="37" spans="1:12" s="87" customFormat="1" ht="18" customHeight="1">
      <c r="A37" s="268"/>
      <c r="B37" s="235" t="s">
        <v>24</v>
      </c>
      <c r="C37" s="211"/>
      <c r="D37" s="211"/>
      <c r="E37" s="211"/>
      <c r="F37" s="211"/>
      <c r="G37" s="211"/>
      <c r="H37" s="211"/>
      <c r="I37" s="212">
        <f t="shared" si="7"/>
        <v>0</v>
      </c>
      <c r="J37" s="213"/>
      <c r="L37" s="99"/>
    </row>
    <row r="38" spans="1:12" s="87" customFormat="1" ht="18.75" customHeight="1">
      <c r="A38" s="268"/>
      <c r="B38" s="262" t="s">
        <v>23</v>
      </c>
      <c r="C38" s="211"/>
      <c r="D38" s="211"/>
      <c r="E38" s="211"/>
      <c r="F38" s="211"/>
      <c r="G38" s="211"/>
      <c r="H38" s="211"/>
      <c r="I38" s="212">
        <f t="shared" si="7"/>
        <v>0</v>
      </c>
      <c r="J38" s="215"/>
      <c r="L38" s="99"/>
    </row>
    <row r="39" spans="1:12" s="87" customFormat="1" ht="18.75" customHeight="1">
      <c r="A39" s="268"/>
      <c r="B39" s="263"/>
      <c r="C39" s="211"/>
      <c r="D39" s="211"/>
      <c r="E39" s="211"/>
      <c r="F39" s="211"/>
      <c r="G39" s="211"/>
      <c r="H39" s="211"/>
      <c r="I39" s="212">
        <f t="shared" si="7"/>
        <v>0</v>
      </c>
      <c r="J39" s="213"/>
      <c r="L39" s="99"/>
    </row>
    <row r="40" spans="1:12" s="87" customFormat="1" ht="18.75" customHeight="1">
      <c r="A40" s="269"/>
      <c r="B40" s="236" t="s">
        <v>29</v>
      </c>
      <c r="C40" s="212"/>
      <c r="D40" s="212">
        <f t="shared" ref="D40:H40" si="8">SUM(D34:D39)</f>
        <v>0</v>
      </c>
      <c r="E40" s="212">
        <f t="shared" si="8"/>
        <v>0</v>
      </c>
      <c r="F40" s="212">
        <f t="shared" si="8"/>
        <v>0</v>
      </c>
      <c r="G40" s="212">
        <f t="shared" si="8"/>
        <v>0</v>
      </c>
      <c r="H40" s="212">
        <f t="shared" si="8"/>
        <v>0</v>
      </c>
      <c r="I40" s="212">
        <f>SUM(I34:I39)</f>
        <v>0</v>
      </c>
      <c r="J40" s="214">
        <f>SUM(D40:H40)-I40</f>
        <v>0</v>
      </c>
      <c r="L40" s="99"/>
    </row>
    <row r="41" spans="1:12" s="87" customFormat="1" ht="18.75" customHeight="1">
      <c r="A41" s="270" t="s">
        <v>199</v>
      </c>
      <c r="B41" s="264" t="s">
        <v>26</v>
      </c>
      <c r="C41" s="211"/>
      <c r="D41" s="211"/>
      <c r="E41" s="211"/>
      <c r="F41" s="211"/>
      <c r="G41" s="211"/>
      <c r="H41" s="211"/>
      <c r="I41" s="212">
        <f t="shared" ref="I41:I46" si="9">SUM(D41:H41)</f>
        <v>0</v>
      </c>
      <c r="J41" s="213"/>
      <c r="L41" s="99"/>
    </row>
    <row r="42" spans="1:12" s="87" customFormat="1" ht="18.75" customHeight="1">
      <c r="A42" s="268"/>
      <c r="B42" s="266"/>
      <c r="C42" s="211"/>
      <c r="D42" s="211"/>
      <c r="E42" s="211"/>
      <c r="F42" s="211"/>
      <c r="G42" s="211"/>
      <c r="H42" s="211"/>
      <c r="I42" s="212">
        <f t="shared" si="9"/>
        <v>0</v>
      </c>
      <c r="J42" s="213"/>
      <c r="L42" s="99"/>
    </row>
    <row r="43" spans="1:12" s="87" customFormat="1" ht="22.8" customHeight="1">
      <c r="A43" s="268"/>
      <c r="B43" s="235" t="s">
        <v>28</v>
      </c>
      <c r="C43" s="211"/>
      <c r="D43" s="211"/>
      <c r="E43" s="211"/>
      <c r="F43" s="211"/>
      <c r="G43" s="211"/>
      <c r="H43" s="211"/>
      <c r="I43" s="212">
        <f t="shared" si="9"/>
        <v>0</v>
      </c>
      <c r="J43" s="213"/>
      <c r="L43" s="99"/>
    </row>
    <row r="44" spans="1:12" s="87" customFormat="1" ht="22.8" customHeight="1">
      <c r="A44" s="268"/>
      <c r="B44" s="235" t="s">
        <v>24</v>
      </c>
      <c r="C44" s="211"/>
      <c r="D44" s="211"/>
      <c r="E44" s="211"/>
      <c r="F44" s="211"/>
      <c r="G44" s="211"/>
      <c r="H44" s="211"/>
      <c r="I44" s="212">
        <f t="shared" si="9"/>
        <v>0</v>
      </c>
      <c r="J44" s="213"/>
      <c r="L44" s="99"/>
    </row>
    <row r="45" spans="1:12" s="87" customFormat="1" ht="18.75" customHeight="1">
      <c r="A45" s="268"/>
      <c r="B45" s="262" t="s">
        <v>23</v>
      </c>
      <c r="C45" s="211"/>
      <c r="D45" s="211"/>
      <c r="E45" s="211"/>
      <c r="F45" s="211"/>
      <c r="G45" s="211"/>
      <c r="H45" s="211"/>
      <c r="I45" s="212">
        <f t="shared" si="9"/>
        <v>0</v>
      </c>
      <c r="J45" s="215"/>
      <c r="L45" s="99"/>
    </row>
    <row r="46" spans="1:12" s="87" customFormat="1" ht="18.75" customHeight="1">
      <c r="A46" s="268"/>
      <c r="B46" s="263"/>
      <c r="C46" s="211"/>
      <c r="D46" s="211"/>
      <c r="E46" s="211"/>
      <c r="F46" s="211"/>
      <c r="G46" s="211"/>
      <c r="H46" s="211"/>
      <c r="I46" s="212">
        <f t="shared" si="9"/>
        <v>0</v>
      </c>
      <c r="J46" s="213"/>
      <c r="L46" s="99"/>
    </row>
    <row r="47" spans="1:12" s="87" customFormat="1" ht="18.75" customHeight="1">
      <c r="A47" s="269"/>
      <c r="B47" s="236" t="s">
        <v>29</v>
      </c>
      <c r="C47" s="212"/>
      <c r="D47" s="212">
        <f t="shared" ref="D47:H47" si="10">SUM(D41:D46)</f>
        <v>0</v>
      </c>
      <c r="E47" s="212">
        <f t="shared" si="10"/>
        <v>0</v>
      </c>
      <c r="F47" s="212">
        <f t="shared" si="10"/>
        <v>0</v>
      </c>
      <c r="G47" s="212">
        <f t="shared" si="10"/>
        <v>0</v>
      </c>
      <c r="H47" s="212">
        <f t="shared" si="10"/>
        <v>0</v>
      </c>
      <c r="I47" s="212">
        <f>SUM(I41:I46)</f>
        <v>0</v>
      </c>
      <c r="J47" s="214">
        <f>SUM(D47:H47)-I47</f>
        <v>0</v>
      </c>
      <c r="L47" s="99"/>
    </row>
    <row r="48" spans="1:12" s="87" customFormat="1" ht="18.75" customHeight="1">
      <c r="A48" s="267" t="s">
        <v>200</v>
      </c>
      <c r="B48" s="262" t="s">
        <v>26</v>
      </c>
      <c r="C48" s="211"/>
      <c r="D48" s="211"/>
      <c r="E48" s="211"/>
      <c r="F48" s="211"/>
      <c r="G48" s="211"/>
      <c r="H48" s="211"/>
      <c r="I48" s="212">
        <f t="shared" ref="I48:I53" si="11">SUM(D48:H48)</f>
        <v>0</v>
      </c>
      <c r="J48" s="213"/>
      <c r="L48" s="99"/>
    </row>
    <row r="49" spans="1:12" s="87" customFormat="1" ht="18.75" customHeight="1">
      <c r="A49" s="288"/>
      <c r="B49" s="263"/>
      <c r="C49" s="211"/>
      <c r="D49" s="211"/>
      <c r="E49" s="211"/>
      <c r="F49" s="211"/>
      <c r="G49" s="211"/>
      <c r="H49" s="211"/>
      <c r="I49" s="212">
        <f t="shared" si="11"/>
        <v>0</v>
      </c>
      <c r="J49" s="213"/>
      <c r="L49" s="99"/>
    </row>
    <row r="50" spans="1:12" s="87" customFormat="1" ht="18.75" customHeight="1">
      <c r="A50" s="288"/>
      <c r="B50" s="235" t="s">
        <v>28</v>
      </c>
      <c r="C50" s="211"/>
      <c r="D50" s="211"/>
      <c r="E50" s="211"/>
      <c r="F50" s="211"/>
      <c r="G50" s="211"/>
      <c r="H50" s="211"/>
      <c r="I50" s="212">
        <f>SUM(D50:H50)</f>
        <v>0</v>
      </c>
      <c r="J50" s="213"/>
      <c r="L50" s="99"/>
    </row>
    <row r="51" spans="1:12" s="87" customFormat="1" ht="18" customHeight="1">
      <c r="A51" s="288"/>
      <c r="B51" s="235" t="s">
        <v>24</v>
      </c>
      <c r="C51" s="211"/>
      <c r="D51" s="211"/>
      <c r="E51" s="211"/>
      <c r="F51" s="211"/>
      <c r="G51" s="211"/>
      <c r="H51" s="211"/>
      <c r="I51" s="212">
        <f t="shared" si="11"/>
        <v>0</v>
      </c>
      <c r="J51" s="213"/>
      <c r="L51" s="99"/>
    </row>
    <row r="52" spans="1:12" s="87" customFormat="1" ht="18.75" customHeight="1">
      <c r="A52" s="288"/>
      <c r="B52" s="262" t="s">
        <v>23</v>
      </c>
      <c r="C52" s="211"/>
      <c r="D52" s="211"/>
      <c r="E52" s="211"/>
      <c r="F52" s="211"/>
      <c r="G52" s="211"/>
      <c r="H52" s="211"/>
      <c r="I52" s="212">
        <f t="shared" si="11"/>
        <v>0</v>
      </c>
      <c r="J52" s="215"/>
      <c r="L52" s="99"/>
    </row>
    <row r="53" spans="1:12" s="87" customFormat="1" ht="18.75" customHeight="1">
      <c r="A53" s="288"/>
      <c r="B53" s="263"/>
      <c r="C53" s="211"/>
      <c r="D53" s="211"/>
      <c r="E53" s="211"/>
      <c r="F53" s="211"/>
      <c r="G53" s="211"/>
      <c r="H53" s="211"/>
      <c r="I53" s="212">
        <f t="shared" si="11"/>
        <v>0</v>
      </c>
      <c r="J53" s="213"/>
      <c r="L53" s="99"/>
    </row>
    <row r="54" spans="1:12" s="87" customFormat="1" ht="18.75" customHeight="1">
      <c r="A54" s="289"/>
      <c r="B54" s="236" t="s">
        <v>29</v>
      </c>
      <c r="C54" s="212"/>
      <c r="D54" s="212">
        <f t="shared" ref="D54:H54" si="12">SUM(D48:D53)</f>
        <v>0</v>
      </c>
      <c r="E54" s="212">
        <f t="shared" si="12"/>
        <v>0</v>
      </c>
      <c r="F54" s="212">
        <f t="shared" si="12"/>
        <v>0</v>
      </c>
      <c r="G54" s="212">
        <f t="shared" si="12"/>
        <v>0</v>
      </c>
      <c r="H54" s="212">
        <f t="shared" si="12"/>
        <v>0</v>
      </c>
      <c r="I54" s="212">
        <f>SUM(I48:I53)</f>
        <v>0</v>
      </c>
      <c r="J54" s="214">
        <f>SUM(D54:H54)-I54</f>
        <v>0</v>
      </c>
      <c r="L54" s="99"/>
    </row>
    <row r="55" spans="1:12" s="87" customFormat="1" ht="18.75" customHeight="1">
      <c r="A55" s="293" t="s">
        <v>201</v>
      </c>
      <c r="B55" s="264" t="s">
        <v>26</v>
      </c>
      <c r="C55" s="211"/>
      <c r="D55" s="211"/>
      <c r="E55" s="211"/>
      <c r="F55" s="211"/>
      <c r="G55" s="211"/>
      <c r="H55" s="211"/>
      <c r="I55" s="212">
        <f t="shared" ref="I55:I59" si="13">SUM(D55:H55)</f>
        <v>0</v>
      </c>
      <c r="J55" s="213"/>
      <c r="L55" s="99"/>
    </row>
    <row r="56" spans="1:12" s="87" customFormat="1" ht="18.75" customHeight="1">
      <c r="A56" s="294"/>
      <c r="B56" s="266"/>
      <c r="C56" s="211"/>
      <c r="D56" s="211"/>
      <c r="E56" s="211"/>
      <c r="F56" s="211"/>
      <c r="G56" s="211"/>
      <c r="H56" s="211"/>
      <c r="I56" s="212">
        <f t="shared" si="13"/>
        <v>0</v>
      </c>
      <c r="J56" s="213"/>
      <c r="L56" s="99"/>
    </row>
    <row r="57" spans="1:12" s="87" customFormat="1" ht="18.75" customHeight="1">
      <c r="A57" s="294"/>
      <c r="B57" s="235" t="s">
        <v>28</v>
      </c>
      <c r="C57" s="211"/>
      <c r="D57" s="211"/>
      <c r="E57" s="211"/>
      <c r="F57" s="211"/>
      <c r="G57" s="211"/>
      <c r="H57" s="211"/>
      <c r="I57" s="212">
        <f t="shared" si="13"/>
        <v>0</v>
      </c>
      <c r="J57" s="213"/>
      <c r="L57" s="99"/>
    </row>
    <row r="58" spans="1:12" s="87" customFormat="1" ht="18.75" customHeight="1">
      <c r="A58" s="294"/>
      <c r="B58" s="235" t="s">
        <v>24</v>
      </c>
      <c r="C58" s="211"/>
      <c r="D58" s="211"/>
      <c r="E58" s="211"/>
      <c r="F58" s="211"/>
      <c r="G58" s="211"/>
      <c r="H58" s="211"/>
      <c r="I58" s="212">
        <f t="shared" si="13"/>
        <v>0</v>
      </c>
      <c r="J58" s="213"/>
      <c r="L58" s="99"/>
    </row>
    <row r="59" spans="1:12" s="87" customFormat="1" ht="18.75" customHeight="1">
      <c r="A59" s="294"/>
      <c r="B59" s="262" t="s">
        <v>23</v>
      </c>
      <c r="C59" s="211"/>
      <c r="D59" s="211"/>
      <c r="E59" s="211"/>
      <c r="F59" s="211"/>
      <c r="G59" s="211"/>
      <c r="H59" s="211"/>
      <c r="I59" s="212">
        <f t="shared" si="13"/>
        <v>0</v>
      </c>
      <c r="J59" s="215"/>
      <c r="L59" s="99"/>
    </row>
    <row r="60" spans="1:12" s="87" customFormat="1" ht="18.75" customHeight="1">
      <c r="A60" s="294"/>
      <c r="B60" s="263"/>
      <c r="C60" s="211"/>
      <c r="D60" s="211"/>
      <c r="E60" s="211"/>
      <c r="F60" s="211"/>
      <c r="G60" s="211"/>
      <c r="H60" s="211"/>
      <c r="I60" s="212">
        <f>SUM(D60:H60)</f>
        <v>0</v>
      </c>
      <c r="J60" s="213"/>
      <c r="L60" s="99"/>
    </row>
    <row r="61" spans="1:12" s="87" customFormat="1" ht="18.75" customHeight="1">
      <c r="A61" s="295"/>
      <c r="B61" s="236" t="s">
        <v>29</v>
      </c>
      <c r="C61" s="212"/>
      <c r="D61" s="212">
        <f t="shared" ref="D61:H61" si="14">SUM(D55:D60)</f>
        <v>0</v>
      </c>
      <c r="E61" s="212">
        <f t="shared" si="14"/>
        <v>0</v>
      </c>
      <c r="F61" s="212">
        <f t="shared" si="14"/>
        <v>0</v>
      </c>
      <c r="G61" s="212">
        <f t="shared" si="14"/>
        <v>0</v>
      </c>
      <c r="H61" s="212">
        <f t="shared" si="14"/>
        <v>0</v>
      </c>
      <c r="I61" s="212">
        <f>SUM(I55:I60)</f>
        <v>0</v>
      </c>
      <c r="J61" s="214">
        <f>SUM(D75:H75)-I75</f>
        <v>0</v>
      </c>
      <c r="L61" s="99"/>
    </row>
    <row r="62" spans="1:12" s="87" customFormat="1" ht="18.75" customHeight="1">
      <c r="A62" s="267" t="s">
        <v>202</v>
      </c>
      <c r="B62" s="262" t="s">
        <v>26</v>
      </c>
      <c r="C62" s="211"/>
      <c r="D62" s="211"/>
      <c r="E62" s="211"/>
      <c r="F62" s="211"/>
      <c r="G62" s="211"/>
      <c r="H62" s="211"/>
      <c r="I62" s="212">
        <f t="shared" ref="I62:I63" si="15">SUM(D62:H62)</f>
        <v>0</v>
      </c>
      <c r="J62" s="213"/>
      <c r="L62" s="99"/>
    </row>
    <row r="63" spans="1:12" s="87" customFormat="1" ht="18.75" customHeight="1">
      <c r="A63" s="268"/>
      <c r="B63" s="263"/>
      <c r="C63" s="211"/>
      <c r="D63" s="211"/>
      <c r="E63" s="211"/>
      <c r="F63" s="211"/>
      <c r="G63" s="211"/>
      <c r="H63" s="211"/>
      <c r="I63" s="212">
        <f t="shared" si="15"/>
        <v>0</v>
      </c>
      <c r="J63" s="213"/>
      <c r="L63" s="99"/>
    </row>
    <row r="64" spans="1:12" s="87" customFormat="1" ht="18.75" customHeight="1">
      <c r="A64" s="268"/>
      <c r="B64" s="235" t="s">
        <v>28</v>
      </c>
      <c r="C64" s="211"/>
      <c r="D64" s="211"/>
      <c r="E64" s="211"/>
      <c r="F64" s="211"/>
      <c r="G64" s="211"/>
      <c r="H64" s="211"/>
      <c r="I64" s="212">
        <f>SUM(D64:H64)</f>
        <v>0</v>
      </c>
      <c r="J64" s="213"/>
      <c r="L64" s="99"/>
    </row>
    <row r="65" spans="1:12" s="87" customFormat="1" ht="18" customHeight="1">
      <c r="A65" s="268"/>
      <c r="B65" s="235" t="s">
        <v>24</v>
      </c>
      <c r="C65" s="211"/>
      <c r="D65" s="211"/>
      <c r="E65" s="211"/>
      <c r="F65" s="211"/>
      <c r="G65" s="211"/>
      <c r="H65" s="211"/>
      <c r="I65" s="212">
        <f t="shared" ref="I65:I67" si="16">SUM(D65:H65)</f>
        <v>0</v>
      </c>
      <c r="J65" s="213"/>
      <c r="L65" s="99"/>
    </row>
    <row r="66" spans="1:12" s="87" customFormat="1" ht="18.75" customHeight="1">
      <c r="A66" s="268"/>
      <c r="B66" s="262" t="s">
        <v>23</v>
      </c>
      <c r="C66" s="211"/>
      <c r="D66" s="211"/>
      <c r="E66" s="211"/>
      <c r="F66" s="211"/>
      <c r="G66" s="211"/>
      <c r="H66" s="211"/>
      <c r="I66" s="212">
        <f t="shared" si="16"/>
        <v>0</v>
      </c>
      <c r="J66" s="215"/>
      <c r="L66" s="99"/>
    </row>
    <row r="67" spans="1:12" s="87" customFormat="1" ht="18.75" customHeight="1">
      <c r="A67" s="268"/>
      <c r="B67" s="263"/>
      <c r="C67" s="211"/>
      <c r="D67" s="211"/>
      <c r="E67" s="211"/>
      <c r="F67" s="211"/>
      <c r="G67" s="211"/>
      <c r="H67" s="211"/>
      <c r="I67" s="212">
        <f t="shared" si="16"/>
        <v>0</v>
      </c>
      <c r="J67" s="213"/>
      <c r="L67" s="99"/>
    </row>
    <row r="68" spans="1:12" s="87" customFormat="1" ht="18.75" customHeight="1">
      <c r="A68" s="269"/>
      <c r="B68" s="236" t="s">
        <v>29</v>
      </c>
      <c r="C68" s="212"/>
      <c r="D68" s="212">
        <f t="shared" ref="D68:H68" si="17">SUM(D62:D67)</f>
        <v>0</v>
      </c>
      <c r="E68" s="212">
        <f t="shared" si="17"/>
        <v>0</v>
      </c>
      <c r="F68" s="212">
        <f t="shared" si="17"/>
        <v>0</v>
      </c>
      <c r="G68" s="212">
        <f t="shared" si="17"/>
        <v>0</v>
      </c>
      <c r="H68" s="212">
        <f t="shared" si="17"/>
        <v>0</v>
      </c>
      <c r="I68" s="212">
        <f>SUM(I62:I67)</f>
        <v>0</v>
      </c>
      <c r="J68" s="214">
        <f>SUM(D68:H68)-I68</f>
        <v>0</v>
      </c>
      <c r="L68" s="99"/>
    </row>
    <row r="69" spans="1:12" s="87" customFormat="1" ht="18.75" customHeight="1">
      <c r="A69" s="270" t="s">
        <v>203</v>
      </c>
      <c r="B69" s="264" t="s">
        <v>26</v>
      </c>
      <c r="C69" s="211"/>
      <c r="D69" s="211"/>
      <c r="E69" s="211"/>
      <c r="F69" s="211"/>
      <c r="G69" s="211"/>
      <c r="H69" s="211"/>
      <c r="I69" s="212">
        <f t="shared" ref="I69:I79" si="18">SUM(D69:H69)</f>
        <v>0</v>
      </c>
      <c r="J69" s="215"/>
      <c r="L69" s="99"/>
    </row>
    <row r="70" spans="1:12" s="87" customFormat="1" ht="18.75" customHeight="1">
      <c r="A70" s="268"/>
      <c r="B70" s="266"/>
      <c r="C70" s="211"/>
      <c r="D70" s="211"/>
      <c r="E70" s="211"/>
      <c r="F70" s="211"/>
      <c r="G70" s="211"/>
      <c r="H70" s="211"/>
      <c r="I70" s="212">
        <f>SUM(D70:H70)</f>
        <v>0</v>
      </c>
      <c r="J70" s="216"/>
      <c r="L70" s="99"/>
    </row>
    <row r="71" spans="1:12" s="87" customFormat="1" ht="18.75" customHeight="1">
      <c r="A71" s="268"/>
      <c r="B71" s="235" t="s">
        <v>28</v>
      </c>
      <c r="C71" s="211"/>
      <c r="D71" s="211"/>
      <c r="E71" s="211"/>
      <c r="F71" s="211"/>
      <c r="G71" s="211"/>
      <c r="H71" s="211"/>
      <c r="I71" s="212">
        <f t="shared" si="18"/>
        <v>0</v>
      </c>
      <c r="J71" s="213"/>
      <c r="L71" s="99"/>
    </row>
    <row r="72" spans="1:12" s="87" customFormat="1" ht="18.75" customHeight="1">
      <c r="A72" s="268"/>
      <c r="B72" s="235" t="s">
        <v>24</v>
      </c>
      <c r="C72" s="211"/>
      <c r="D72" s="211"/>
      <c r="E72" s="211"/>
      <c r="F72" s="211"/>
      <c r="G72" s="211"/>
      <c r="H72" s="211"/>
      <c r="I72" s="212">
        <f t="shared" si="18"/>
        <v>0</v>
      </c>
      <c r="J72" s="213"/>
      <c r="L72" s="99"/>
    </row>
    <row r="73" spans="1:12" s="87" customFormat="1" ht="18.75" customHeight="1">
      <c r="A73" s="268"/>
      <c r="B73" s="264" t="s">
        <v>23</v>
      </c>
      <c r="C73" s="211"/>
      <c r="D73" s="211"/>
      <c r="E73" s="211"/>
      <c r="F73" s="211"/>
      <c r="G73" s="211"/>
      <c r="H73" s="211"/>
      <c r="I73" s="212">
        <f t="shared" si="18"/>
        <v>0</v>
      </c>
      <c r="J73" s="215"/>
      <c r="L73" s="99"/>
    </row>
    <row r="74" spans="1:12" s="87" customFormat="1" ht="18.75" customHeight="1">
      <c r="A74" s="268"/>
      <c r="B74" s="266"/>
      <c r="C74" s="211"/>
      <c r="D74" s="211"/>
      <c r="E74" s="211"/>
      <c r="F74" s="211"/>
      <c r="G74" s="211"/>
      <c r="H74" s="211"/>
      <c r="I74" s="212">
        <f t="shared" si="18"/>
        <v>0</v>
      </c>
      <c r="J74" s="215"/>
      <c r="L74" s="99"/>
    </row>
    <row r="75" spans="1:12" s="87" customFormat="1" ht="18.75" customHeight="1">
      <c r="A75" s="269"/>
      <c r="B75" s="236" t="s">
        <v>29</v>
      </c>
      <c r="C75" s="212"/>
      <c r="D75" s="212">
        <f t="shared" ref="D75:H75" si="19">SUM(D69:D74)</f>
        <v>0</v>
      </c>
      <c r="E75" s="212">
        <f t="shared" si="19"/>
        <v>0</v>
      </c>
      <c r="F75" s="212">
        <f t="shared" si="19"/>
        <v>0</v>
      </c>
      <c r="G75" s="212">
        <f t="shared" si="19"/>
        <v>0</v>
      </c>
      <c r="H75" s="212">
        <f t="shared" si="19"/>
        <v>0</v>
      </c>
      <c r="I75" s="212">
        <f>SUM(I69:I74)</f>
        <v>0</v>
      </c>
      <c r="J75" s="214">
        <f>SUM(D75:H75)-I75</f>
        <v>0</v>
      </c>
      <c r="L75" s="99"/>
    </row>
    <row r="76" spans="1:12" s="87" customFormat="1" ht="18.75" customHeight="1">
      <c r="A76" s="290" t="s">
        <v>204</v>
      </c>
      <c r="B76" s="237" t="s">
        <v>26</v>
      </c>
      <c r="C76" s="250"/>
      <c r="D76" s="212">
        <f>SUM(D5:D8,D14:D20,D26:D29,D48:D49,D69:D70,D55:D56,D34:D35,D41:D42,D62:D63)</f>
        <v>0</v>
      </c>
      <c r="E76" s="212">
        <f t="shared" ref="E76:H76" si="20">SUM(E5:E8,E14:E20,E26:E29,E48:E49,E69:E70,E55:E56,E34:E35,E41:E42,E62:E63)</f>
        <v>0</v>
      </c>
      <c r="F76" s="212">
        <f t="shared" si="20"/>
        <v>0</v>
      </c>
      <c r="G76" s="212">
        <f t="shared" si="20"/>
        <v>0</v>
      </c>
      <c r="H76" s="212">
        <f t="shared" si="20"/>
        <v>0</v>
      </c>
      <c r="I76" s="212">
        <f>SUM(D76:H76)</f>
        <v>0</v>
      </c>
      <c r="J76" s="213"/>
      <c r="L76" s="99"/>
    </row>
    <row r="77" spans="1:12" s="87" customFormat="1" ht="18.75" customHeight="1">
      <c r="A77" s="291"/>
      <c r="B77" s="237" t="s">
        <v>28</v>
      </c>
      <c r="C77" s="250"/>
      <c r="D77" s="212">
        <f>SUM(D9:D9,D21:D21,D30,D50:D50,D71:D71,D57:D57,D36,D43,D64)</f>
        <v>0</v>
      </c>
      <c r="E77" s="212">
        <f t="shared" ref="E77:H77" si="21">SUM(E9:E9,E21:E21,E30,E50:E50,E71:E71,E57:E57,E36,E43,E64)</f>
        <v>0</v>
      </c>
      <c r="F77" s="212">
        <f t="shared" si="21"/>
        <v>0</v>
      </c>
      <c r="G77" s="212">
        <f t="shared" si="21"/>
        <v>0</v>
      </c>
      <c r="H77" s="212">
        <f t="shared" si="21"/>
        <v>0</v>
      </c>
      <c r="I77" s="212">
        <f t="shared" si="18"/>
        <v>0</v>
      </c>
      <c r="J77" s="213"/>
      <c r="L77" s="99"/>
    </row>
    <row r="78" spans="1:12" s="87" customFormat="1" ht="18.75" customHeight="1">
      <c r="A78" s="291"/>
      <c r="B78" s="235" t="s">
        <v>24</v>
      </c>
      <c r="C78" s="251"/>
      <c r="D78" s="212">
        <f>SUM(D10:D10,D22:D22,D31,D51:D51,D72:D72,D58:D58,D37,D44,D65)</f>
        <v>0</v>
      </c>
      <c r="E78" s="212">
        <f t="shared" ref="E78:H78" si="22">SUM(E10:E10,E22:E22,E31,E51:E51,E72:E72,E58:E58,E37,E44,E65)</f>
        <v>0</v>
      </c>
      <c r="F78" s="212">
        <f t="shared" si="22"/>
        <v>0</v>
      </c>
      <c r="G78" s="212">
        <f t="shared" si="22"/>
        <v>0</v>
      </c>
      <c r="H78" s="212">
        <f t="shared" si="22"/>
        <v>0</v>
      </c>
      <c r="I78" s="212">
        <f t="shared" si="18"/>
        <v>0</v>
      </c>
      <c r="J78" s="213"/>
      <c r="L78" s="99"/>
    </row>
    <row r="79" spans="1:12" s="87" customFormat="1" ht="18" customHeight="1">
      <c r="A79" s="291"/>
      <c r="B79" s="237" t="s">
        <v>23</v>
      </c>
      <c r="C79" s="250"/>
      <c r="D79" s="212">
        <f>SUM(D11:D12,D23:D24,D32,D52:D53,D73:D74,D59:D60,D38:D39,D45:D46,D66:D67)</f>
        <v>0</v>
      </c>
      <c r="E79" s="212">
        <f t="shared" ref="E79:G79" si="23">SUM(E11:E12,E23:E24,E32,E52:E53,E73:E74,E59:E60,E38:E39,E45:E46,E66:E67)</f>
        <v>0</v>
      </c>
      <c r="F79" s="212">
        <f t="shared" si="23"/>
        <v>0</v>
      </c>
      <c r="G79" s="212">
        <f t="shared" si="23"/>
        <v>0</v>
      </c>
      <c r="H79" s="212">
        <f>SUM(H11:H12,H23:H24,H32,H52:H53,H73:H74,H59:H60,H38:H39,H45:H46,H66:H67)</f>
        <v>0</v>
      </c>
      <c r="I79" s="212">
        <f t="shared" si="18"/>
        <v>0</v>
      </c>
      <c r="J79" s="217"/>
      <c r="L79" s="99"/>
    </row>
    <row r="80" spans="1:12" s="87" customFormat="1" ht="18.75" customHeight="1" thickBot="1">
      <c r="A80" s="232"/>
      <c r="B80" s="238" t="s">
        <v>27</v>
      </c>
      <c r="C80" s="218"/>
      <c r="D80" s="218">
        <f>SUM(D13,D25,D33,D54,D75,D61,D40,D47)</f>
        <v>0</v>
      </c>
      <c r="E80" s="218">
        <f>SUM(E13,E25,E33,E54,E75,E61,E40,E47)</f>
        <v>0</v>
      </c>
      <c r="F80" s="218">
        <f>SUM(F13,F25,F33,F54,F75,F61,F40,F47)</f>
        <v>0</v>
      </c>
      <c r="G80" s="218">
        <f>SUM(G13,G25,G33,G54,G75,G61,G40,G47)</f>
        <v>0</v>
      </c>
      <c r="H80" s="218">
        <f>SUM(H13,H25,H33,H54,H75,H61,H40,H47)</f>
        <v>0</v>
      </c>
      <c r="I80" s="218">
        <f>SUM(I76:I79)</f>
        <v>0</v>
      </c>
      <c r="J80" s="219">
        <f>SUM(D80:H80)-I80</f>
        <v>0</v>
      </c>
      <c r="L80" s="99"/>
    </row>
    <row r="81" spans="1:12" s="233" customFormat="1" ht="24" customHeight="1" thickBot="1">
      <c r="A81" s="259" t="s">
        <v>205</v>
      </c>
      <c r="B81" s="260"/>
      <c r="C81" s="260"/>
      <c r="D81" s="260"/>
      <c r="E81" s="260"/>
      <c r="F81" s="260"/>
      <c r="G81" s="260"/>
      <c r="H81" s="260"/>
      <c r="I81" s="260"/>
      <c r="J81" s="261"/>
    </row>
    <row r="82" spans="1:12" s="87" customFormat="1" ht="18.75" customHeight="1">
      <c r="A82" s="277" t="s">
        <v>206</v>
      </c>
      <c r="B82" s="292" t="s">
        <v>26</v>
      </c>
      <c r="C82" s="220"/>
      <c r="D82" s="220"/>
      <c r="E82" s="220"/>
      <c r="F82" s="220"/>
      <c r="G82" s="220"/>
      <c r="H82" s="220"/>
      <c r="I82" s="221">
        <f>SUM(D82:H82)</f>
        <v>0</v>
      </c>
      <c r="J82" s="222"/>
      <c r="L82" s="99"/>
    </row>
    <row r="83" spans="1:12" s="87" customFormat="1" ht="18.75" customHeight="1">
      <c r="A83" s="268"/>
      <c r="B83" s="265"/>
      <c r="C83" s="223"/>
      <c r="D83" s="223"/>
      <c r="E83" s="223"/>
      <c r="F83" s="223"/>
      <c r="G83" s="223"/>
      <c r="H83" s="223"/>
      <c r="I83" s="224">
        <f>SUM(D83:H83)</f>
        <v>0</v>
      </c>
      <c r="J83" s="225"/>
      <c r="L83" s="99"/>
    </row>
    <row r="84" spans="1:12" s="87" customFormat="1" ht="18.75" customHeight="1">
      <c r="A84" s="268"/>
      <c r="B84" s="266"/>
      <c r="C84" s="211"/>
      <c r="D84" s="211"/>
      <c r="E84" s="211"/>
      <c r="F84" s="211"/>
      <c r="G84" s="211"/>
      <c r="H84" s="211"/>
      <c r="I84" s="224">
        <f t="shared" ref="I84:I87" si="24">SUM(D84:H84)</f>
        <v>0</v>
      </c>
      <c r="J84" s="213"/>
      <c r="L84" s="99"/>
    </row>
    <row r="85" spans="1:12" s="87" customFormat="1" ht="18.75" customHeight="1">
      <c r="A85" s="268"/>
      <c r="B85" s="235" t="s">
        <v>28</v>
      </c>
      <c r="C85" s="211"/>
      <c r="D85" s="211"/>
      <c r="E85" s="211"/>
      <c r="F85" s="211"/>
      <c r="G85" s="211"/>
      <c r="H85" s="211"/>
      <c r="I85" s="212">
        <f t="shared" si="24"/>
        <v>0</v>
      </c>
      <c r="J85" s="213"/>
      <c r="L85" s="99"/>
    </row>
    <row r="86" spans="1:12" s="87" customFormat="1" ht="18.75" customHeight="1">
      <c r="A86" s="268"/>
      <c r="B86" s="235" t="s">
        <v>24</v>
      </c>
      <c r="C86" s="211"/>
      <c r="D86" s="211"/>
      <c r="E86" s="211"/>
      <c r="F86" s="211"/>
      <c r="G86" s="211"/>
      <c r="H86" s="211"/>
      <c r="I86" s="212">
        <f t="shared" si="24"/>
        <v>0</v>
      </c>
      <c r="J86" s="213"/>
      <c r="L86" s="99"/>
    </row>
    <row r="87" spans="1:12" s="87" customFormat="1" ht="18.75" customHeight="1">
      <c r="A87" s="268"/>
      <c r="B87" s="237" t="s">
        <v>30</v>
      </c>
      <c r="C87" s="211"/>
      <c r="D87" s="211"/>
      <c r="E87" s="211"/>
      <c r="F87" s="211"/>
      <c r="G87" s="211"/>
      <c r="H87" s="211"/>
      <c r="I87" s="224">
        <f t="shared" si="24"/>
        <v>0</v>
      </c>
      <c r="J87" s="213"/>
      <c r="L87" s="99"/>
    </row>
    <row r="88" spans="1:12" s="87" customFormat="1" ht="18.75" customHeight="1">
      <c r="A88" s="269"/>
      <c r="B88" s="236" t="s">
        <v>29</v>
      </c>
      <c r="C88" s="212"/>
      <c r="D88" s="212">
        <f t="shared" ref="D88:H88" si="25">SUM(D82:D87)</f>
        <v>0</v>
      </c>
      <c r="E88" s="212">
        <f t="shared" si="25"/>
        <v>0</v>
      </c>
      <c r="F88" s="212">
        <f t="shared" si="25"/>
        <v>0</v>
      </c>
      <c r="G88" s="212">
        <f t="shared" si="25"/>
        <v>0</v>
      </c>
      <c r="H88" s="212">
        <f t="shared" si="25"/>
        <v>0</v>
      </c>
      <c r="I88" s="212">
        <f>SUM(I82:I87)</f>
        <v>0</v>
      </c>
      <c r="J88" s="214">
        <f>SUM(D88:H88)-I88</f>
        <v>0</v>
      </c>
      <c r="L88" s="99"/>
    </row>
    <row r="89" spans="1:12" s="87" customFormat="1" ht="19.2" customHeight="1">
      <c r="A89" s="270" t="s">
        <v>207</v>
      </c>
      <c r="B89" s="264" t="s">
        <v>26</v>
      </c>
      <c r="C89" s="211"/>
      <c r="D89" s="211"/>
      <c r="E89" s="211"/>
      <c r="F89" s="211"/>
      <c r="G89" s="211"/>
      <c r="H89" s="211"/>
      <c r="I89" s="212">
        <f t="shared" ref="I89:I95" si="26">SUM(D89:H89)</f>
        <v>0</v>
      </c>
      <c r="J89" s="213"/>
      <c r="L89" s="99"/>
    </row>
    <row r="90" spans="1:12" s="87" customFormat="1" ht="19.2" customHeight="1">
      <c r="A90" s="268"/>
      <c r="B90" s="265"/>
      <c r="C90" s="211"/>
      <c r="D90" s="211"/>
      <c r="E90" s="211"/>
      <c r="F90" s="211"/>
      <c r="G90" s="211"/>
      <c r="H90" s="211"/>
      <c r="I90" s="212">
        <f t="shared" si="26"/>
        <v>0</v>
      </c>
      <c r="J90" s="213"/>
      <c r="L90" s="99"/>
    </row>
    <row r="91" spans="1:12" s="87" customFormat="1" ht="19.2" customHeight="1">
      <c r="A91" s="268"/>
      <c r="B91" s="266"/>
      <c r="C91" s="211"/>
      <c r="D91" s="211"/>
      <c r="E91" s="211"/>
      <c r="F91" s="211"/>
      <c r="G91" s="211"/>
      <c r="H91" s="211"/>
      <c r="I91" s="212">
        <f t="shared" si="26"/>
        <v>0</v>
      </c>
      <c r="J91" s="215"/>
      <c r="L91" s="99"/>
    </row>
    <row r="92" spans="1:12" s="87" customFormat="1" ht="19.2" customHeight="1">
      <c r="A92" s="268"/>
      <c r="B92" s="235" t="s">
        <v>28</v>
      </c>
      <c r="C92" s="211"/>
      <c r="D92" s="211"/>
      <c r="E92" s="211"/>
      <c r="F92" s="211"/>
      <c r="G92" s="211"/>
      <c r="H92" s="211"/>
      <c r="I92" s="212">
        <f t="shared" si="26"/>
        <v>0</v>
      </c>
      <c r="J92" s="213"/>
      <c r="L92" s="99"/>
    </row>
    <row r="93" spans="1:12" s="87" customFormat="1" ht="19.2" customHeight="1">
      <c r="A93" s="268"/>
      <c r="B93" s="235" t="s">
        <v>24</v>
      </c>
      <c r="C93" s="211"/>
      <c r="D93" s="211"/>
      <c r="E93" s="211"/>
      <c r="F93" s="211"/>
      <c r="G93" s="211"/>
      <c r="H93" s="211"/>
      <c r="I93" s="212">
        <f t="shared" si="26"/>
        <v>0</v>
      </c>
      <c r="J93" s="213"/>
      <c r="L93" s="99"/>
    </row>
    <row r="94" spans="1:12" s="87" customFormat="1" ht="19.2" customHeight="1">
      <c r="A94" s="268"/>
      <c r="B94" s="264" t="s">
        <v>23</v>
      </c>
      <c r="C94" s="211"/>
      <c r="D94" s="211"/>
      <c r="E94" s="211"/>
      <c r="F94" s="211"/>
      <c r="G94" s="211"/>
      <c r="H94" s="211"/>
      <c r="I94" s="212">
        <f t="shared" si="26"/>
        <v>0</v>
      </c>
      <c r="J94" s="213"/>
      <c r="L94" s="99"/>
    </row>
    <row r="95" spans="1:12" s="87" customFormat="1" ht="19.2" customHeight="1">
      <c r="A95" s="268"/>
      <c r="B95" s="266"/>
      <c r="C95" s="211"/>
      <c r="D95" s="211"/>
      <c r="E95" s="211"/>
      <c r="F95" s="211"/>
      <c r="G95" s="211"/>
      <c r="H95" s="211"/>
      <c r="I95" s="212">
        <f t="shared" si="26"/>
        <v>0</v>
      </c>
      <c r="J95" s="213"/>
      <c r="L95" s="99"/>
    </row>
    <row r="96" spans="1:12" s="87" customFormat="1" ht="18.75" customHeight="1">
      <c r="A96" s="269"/>
      <c r="B96" s="236" t="s">
        <v>29</v>
      </c>
      <c r="C96" s="212"/>
      <c r="D96" s="212">
        <f t="shared" ref="D96:H96" si="27">SUM(D89:D95)</f>
        <v>0</v>
      </c>
      <c r="E96" s="212">
        <f t="shared" si="27"/>
        <v>0</v>
      </c>
      <c r="F96" s="212">
        <f t="shared" si="27"/>
        <v>0</v>
      </c>
      <c r="G96" s="212">
        <f t="shared" si="27"/>
        <v>0</v>
      </c>
      <c r="H96" s="212">
        <f t="shared" si="27"/>
        <v>0</v>
      </c>
      <c r="I96" s="212">
        <f>SUM(I89:I95)</f>
        <v>0</v>
      </c>
      <c r="J96" s="214">
        <f>SUM(D96:H96)-I96</f>
        <v>0</v>
      </c>
      <c r="L96" s="99"/>
    </row>
    <row r="97" spans="1:12" s="87" customFormat="1" ht="18.75" customHeight="1">
      <c r="A97" s="267" t="s">
        <v>209</v>
      </c>
      <c r="B97" s="264" t="s">
        <v>26</v>
      </c>
      <c r="C97" s="211"/>
      <c r="D97" s="211"/>
      <c r="E97" s="211"/>
      <c r="F97" s="211"/>
      <c r="G97" s="211"/>
      <c r="H97" s="211"/>
      <c r="I97" s="212">
        <f t="shared" ref="I97:I103" si="28">SUM(D97:H97)</f>
        <v>0</v>
      </c>
      <c r="J97" s="213"/>
      <c r="L97" s="99"/>
    </row>
    <row r="98" spans="1:12" s="87" customFormat="1" ht="18.75" customHeight="1">
      <c r="A98" s="268"/>
      <c r="B98" s="266"/>
      <c r="C98" s="211"/>
      <c r="D98" s="211"/>
      <c r="E98" s="211"/>
      <c r="F98" s="211"/>
      <c r="G98" s="211"/>
      <c r="H98" s="211"/>
      <c r="I98" s="212">
        <f t="shared" si="28"/>
        <v>0</v>
      </c>
      <c r="J98" s="213"/>
      <c r="L98" s="99"/>
    </row>
    <row r="99" spans="1:12" s="87" customFormat="1" ht="18.75" customHeight="1">
      <c r="A99" s="268"/>
      <c r="B99" s="235" t="s">
        <v>28</v>
      </c>
      <c r="C99" s="211"/>
      <c r="D99" s="211"/>
      <c r="E99" s="211"/>
      <c r="F99" s="211"/>
      <c r="G99" s="211"/>
      <c r="H99" s="211"/>
      <c r="I99" s="212">
        <f t="shared" si="28"/>
        <v>0</v>
      </c>
      <c r="J99" s="213"/>
      <c r="L99" s="99"/>
    </row>
    <row r="100" spans="1:12" s="87" customFormat="1" ht="18.75" customHeight="1">
      <c r="A100" s="268"/>
      <c r="B100" s="235" t="s">
        <v>24</v>
      </c>
      <c r="C100" s="211"/>
      <c r="D100" s="211"/>
      <c r="E100" s="211"/>
      <c r="F100" s="211"/>
      <c r="G100" s="211"/>
      <c r="H100" s="211"/>
      <c r="I100" s="212">
        <f t="shared" si="28"/>
        <v>0</v>
      </c>
      <c r="J100" s="213"/>
      <c r="L100" s="99"/>
    </row>
    <row r="101" spans="1:12" s="87" customFormat="1" ht="18.75" customHeight="1">
      <c r="A101" s="268"/>
      <c r="B101" s="264" t="s">
        <v>23</v>
      </c>
      <c r="C101" s="211"/>
      <c r="D101" s="211"/>
      <c r="E101" s="211"/>
      <c r="F101" s="211"/>
      <c r="G101" s="211"/>
      <c r="H101" s="211"/>
      <c r="I101" s="212">
        <f t="shared" si="28"/>
        <v>0</v>
      </c>
      <c r="J101" s="213"/>
      <c r="L101" s="99"/>
    </row>
    <row r="102" spans="1:12" s="87" customFormat="1" ht="18.75" customHeight="1">
      <c r="A102" s="268"/>
      <c r="B102" s="265"/>
      <c r="C102" s="211"/>
      <c r="D102" s="211"/>
      <c r="E102" s="211"/>
      <c r="F102" s="211"/>
      <c r="G102" s="211"/>
      <c r="H102" s="211"/>
      <c r="I102" s="212">
        <f t="shared" si="28"/>
        <v>0</v>
      </c>
      <c r="J102" s="213"/>
      <c r="L102" s="99"/>
    </row>
    <row r="103" spans="1:12" s="87" customFormat="1" ht="18.75" customHeight="1">
      <c r="A103" s="268"/>
      <c r="B103" s="266"/>
      <c r="C103" s="211"/>
      <c r="D103" s="211"/>
      <c r="E103" s="211"/>
      <c r="F103" s="211"/>
      <c r="G103" s="211"/>
      <c r="H103" s="211"/>
      <c r="I103" s="212">
        <f t="shared" si="28"/>
        <v>0</v>
      </c>
      <c r="J103" s="213"/>
      <c r="L103" s="99"/>
    </row>
    <row r="104" spans="1:12" s="87" customFormat="1" ht="18.75" customHeight="1">
      <c r="A104" s="269"/>
      <c r="B104" s="236" t="s">
        <v>29</v>
      </c>
      <c r="C104" s="212"/>
      <c r="D104" s="212">
        <f t="shared" ref="D104:I104" si="29">SUM(D97:D103)</f>
        <v>0</v>
      </c>
      <c r="E104" s="212">
        <f t="shared" si="29"/>
        <v>0</v>
      </c>
      <c r="F104" s="212">
        <f t="shared" si="29"/>
        <v>0</v>
      </c>
      <c r="G104" s="212">
        <f t="shared" si="29"/>
        <v>0</v>
      </c>
      <c r="H104" s="212">
        <f t="shared" si="29"/>
        <v>0</v>
      </c>
      <c r="I104" s="212">
        <f t="shared" si="29"/>
        <v>0</v>
      </c>
      <c r="J104" s="214">
        <f>SUM(D104:H104)-I104</f>
        <v>0</v>
      </c>
      <c r="L104" s="99"/>
    </row>
    <row r="105" spans="1:12" s="87" customFormat="1" ht="19.2" customHeight="1">
      <c r="A105" s="267" t="s">
        <v>208</v>
      </c>
      <c r="B105" s="264" t="s">
        <v>26</v>
      </c>
      <c r="C105" s="211"/>
      <c r="D105" s="211"/>
      <c r="E105" s="211"/>
      <c r="F105" s="211"/>
      <c r="G105" s="211"/>
      <c r="H105" s="211"/>
      <c r="I105" s="212">
        <f t="shared" ref="I105:I111" si="30">SUM(D105:H105)</f>
        <v>0</v>
      </c>
      <c r="J105" s="213"/>
      <c r="L105" s="99"/>
    </row>
    <row r="106" spans="1:12" s="87" customFormat="1" ht="19.2" customHeight="1">
      <c r="A106" s="268"/>
      <c r="B106" s="265"/>
      <c r="C106" s="211"/>
      <c r="D106" s="211"/>
      <c r="E106" s="211"/>
      <c r="F106" s="211"/>
      <c r="G106" s="211"/>
      <c r="H106" s="211"/>
      <c r="I106" s="212">
        <f t="shared" si="30"/>
        <v>0</v>
      </c>
      <c r="J106" s="213"/>
      <c r="L106" s="99"/>
    </row>
    <row r="107" spans="1:12" s="87" customFormat="1" ht="19.2" customHeight="1">
      <c r="A107" s="268"/>
      <c r="B107" s="266"/>
      <c r="C107" s="211"/>
      <c r="D107" s="211"/>
      <c r="E107" s="211"/>
      <c r="F107" s="211"/>
      <c r="G107" s="211"/>
      <c r="H107" s="211"/>
      <c r="I107" s="212">
        <f t="shared" si="30"/>
        <v>0</v>
      </c>
      <c r="J107" s="215"/>
      <c r="L107" s="99"/>
    </row>
    <row r="108" spans="1:12" s="87" customFormat="1" ht="19.2" customHeight="1">
      <c r="A108" s="268"/>
      <c r="B108" s="235" t="s">
        <v>28</v>
      </c>
      <c r="C108" s="211"/>
      <c r="D108" s="211"/>
      <c r="E108" s="211"/>
      <c r="F108" s="211"/>
      <c r="G108" s="211"/>
      <c r="H108" s="211"/>
      <c r="I108" s="212">
        <f t="shared" si="30"/>
        <v>0</v>
      </c>
      <c r="J108" s="213"/>
      <c r="L108" s="99"/>
    </row>
    <row r="109" spans="1:12" s="87" customFormat="1" ht="19.2" customHeight="1">
      <c r="A109" s="268"/>
      <c r="B109" s="235" t="s">
        <v>24</v>
      </c>
      <c r="C109" s="211"/>
      <c r="D109" s="211"/>
      <c r="E109" s="211"/>
      <c r="F109" s="211"/>
      <c r="G109" s="211"/>
      <c r="H109" s="211"/>
      <c r="I109" s="212">
        <f t="shared" si="30"/>
        <v>0</v>
      </c>
      <c r="J109" s="213"/>
      <c r="L109" s="99"/>
    </row>
    <row r="110" spans="1:12" s="87" customFormat="1" ht="19.2" customHeight="1">
      <c r="A110" s="268"/>
      <c r="B110" s="264" t="s">
        <v>23</v>
      </c>
      <c r="C110" s="211"/>
      <c r="D110" s="211"/>
      <c r="E110" s="211"/>
      <c r="F110" s="211"/>
      <c r="G110" s="211"/>
      <c r="H110" s="211"/>
      <c r="I110" s="212">
        <f t="shared" si="30"/>
        <v>0</v>
      </c>
      <c r="J110" s="213"/>
      <c r="L110" s="99"/>
    </row>
    <row r="111" spans="1:12" s="87" customFormat="1" ht="19.2" customHeight="1">
      <c r="A111" s="268"/>
      <c r="B111" s="266"/>
      <c r="C111" s="211"/>
      <c r="D111" s="211"/>
      <c r="E111" s="211"/>
      <c r="F111" s="211"/>
      <c r="G111" s="211"/>
      <c r="H111" s="211"/>
      <c r="I111" s="212">
        <f t="shared" si="30"/>
        <v>0</v>
      </c>
      <c r="J111" s="213"/>
      <c r="L111" s="99"/>
    </row>
    <row r="112" spans="1:12" s="87" customFormat="1" ht="18.75" customHeight="1">
      <c r="A112" s="269"/>
      <c r="B112" s="236" t="s">
        <v>29</v>
      </c>
      <c r="C112" s="212"/>
      <c r="D112" s="212">
        <f t="shared" ref="D112:H112" si="31">SUM(D105:D111)</f>
        <v>0</v>
      </c>
      <c r="E112" s="212">
        <f t="shared" si="31"/>
        <v>0</v>
      </c>
      <c r="F112" s="212">
        <f t="shared" si="31"/>
        <v>0</v>
      </c>
      <c r="G112" s="212">
        <f t="shared" si="31"/>
        <v>0</v>
      </c>
      <c r="H112" s="212">
        <f t="shared" si="31"/>
        <v>0</v>
      </c>
      <c r="I112" s="212">
        <f>SUM(I105:I111)</f>
        <v>0</v>
      </c>
      <c r="J112" s="214">
        <f>SUM(D112:H112)-I112</f>
        <v>0</v>
      </c>
      <c r="L112" s="99"/>
    </row>
    <row r="113" spans="1:12" s="87" customFormat="1" ht="19.2" customHeight="1">
      <c r="A113" s="267" t="s">
        <v>212</v>
      </c>
      <c r="B113" s="264" t="s">
        <v>26</v>
      </c>
      <c r="C113" s="211"/>
      <c r="D113" s="211"/>
      <c r="E113" s="211"/>
      <c r="F113" s="211"/>
      <c r="G113" s="211"/>
      <c r="H113" s="211"/>
      <c r="I113" s="212">
        <f t="shared" ref="I113:I118" si="32">SUM(D113:H113)</f>
        <v>0</v>
      </c>
      <c r="J113" s="213"/>
      <c r="L113" s="99"/>
    </row>
    <row r="114" spans="1:12" s="87" customFormat="1" ht="19.2" customHeight="1">
      <c r="A114" s="268"/>
      <c r="B114" s="266"/>
      <c r="C114" s="211"/>
      <c r="D114" s="211"/>
      <c r="E114" s="211"/>
      <c r="F114" s="211"/>
      <c r="G114" s="211"/>
      <c r="H114" s="211"/>
      <c r="I114" s="212">
        <f t="shared" si="32"/>
        <v>0</v>
      </c>
      <c r="J114" s="215"/>
      <c r="L114" s="99"/>
    </row>
    <row r="115" spans="1:12" s="87" customFormat="1" ht="19.2" customHeight="1">
      <c r="A115" s="268"/>
      <c r="B115" s="235" t="s">
        <v>28</v>
      </c>
      <c r="C115" s="211"/>
      <c r="D115" s="211"/>
      <c r="E115" s="211"/>
      <c r="F115" s="211"/>
      <c r="G115" s="211"/>
      <c r="H115" s="211"/>
      <c r="I115" s="212">
        <f t="shared" si="32"/>
        <v>0</v>
      </c>
      <c r="J115" s="213"/>
      <c r="L115" s="99"/>
    </row>
    <row r="116" spans="1:12" s="87" customFormat="1" ht="19.2" customHeight="1">
      <c r="A116" s="268"/>
      <c r="B116" s="235" t="s">
        <v>24</v>
      </c>
      <c r="C116" s="211"/>
      <c r="D116" s="211"/>
      <c r="E116" s="211"/>
      <c r="F116" s="211"/>
      <c r="G116" s="211"/>
      <c r="H116" s="211"/>
      <c r="I116" s="212">
        <f t="shared" si="32"/>
        <v>0</v>
      </c>
      <c r="J116" s="213"/>
      <c r="L116" s="99"/>
    </row>
    <row r="117" spans="1:12" s="87" customFormat="1" ht="19.2" customHeight="1">
      <c r="A117" s="268"/>
      <c r="B117" s="264" t="s">
        <v>23</v>
      </c>
      <c r="C117" s="211"/>
      <c r="D117" s="211"/>
      <c r="E117" s="211"/>
      <c r="F117" s="211"/>
      <c r="G117" s="211"/>
      <c r="H117" s="211"/>
      <c r="I117" s="212">
        <f t="shared" si="32"/>
        <v>0</v>
      </c>
      <c r="J117" s="213"/>
      <c r="L117" s="99"/>
    </row>
    <row r="118" spans="1:12" s="87" customFormat="1" ht="19.2" customHeight="1">
      <c r="A118" s="268"/>
      <c r="B118" s="266"/>
      <c r="C118" s="211"/>
      <c r="D118" s="211"/>
      <c r="E118" s="211"/>
      <c r="F118" s="211"/>
      <c r="G118" s="211"/>
      <c r="H118" s="211"/>
      <c r="I118" s="212">
        <f t="shared" si="32"/>
        <v>0</v>
      </c>
      <c r="J118" s="213"/>
      <c r="L118" s="99"/>
    </row>
    <row r="119" spans="1:12" s="87" customFormat="1" ht="18.75" customHeight="1">
      <c r="A119" s="269"/>
      <c r="B119" s="236" t="s">
        <v>29</v>
      </c>
      <c r="C119" s="212"/>
      <c r="D119" s="212">
        <f t="shared" ref="D119:I119" si="33">SUM(D113:D118)</f>
        <v>0</v>
      </c>
      <c r="E119" s="212">
        <f t="shared" si="33"/>
        <v>0</v>
      </c>
      <c r="F119" s="212">
        <f t="shared" si="33"/>
        <v>0</v>
      </c>
      <c r="G119" s="212">
        <f t="shared" si="33"/>
        <v>0</v>
      </c>
      <c r="H119" s="212">
        <f t="shared" si="33"/>
        <v>0</v>
      </c>
      <c r="I119" s="212">
        <f t="shared" si="33"/>
        <v>0</v>
      </c>
      <c r="J119" s="214">
        <f>SUM(D119:H119)-I119</f>
        <v>0</v>
      </c>
      <c r="L119" s="99"/>
    </row>
    <row r="120" spans="1:12" s="87" customFormat="1" ht="18.75" customHeight="1">
      <c r="A120" s="270" t="s">
        <v>210</v>
      </c>
      <c r="B120" s="264" t="s">
        <v>26</v>
      </c>
      <c r="C120" s="223"/>
      <c r="D120" s="223"/>
      <c r="E120" s="223"/>
      <c r="F120" s="223"/>
      <c r="G120" s="223"/>
      <c r="H120" s="223"/>
      <c r="I120" s="224">
        <f t="shared" ref="I120:I124" si="34">SUM(D120:H120)</f>
        <v>0</v>
      </c>
      <c r="J120" s="225"/>
      <c r="L120" s="99"/>
    </row>
    <row r="121" spans="1:12" s="87" customFormat="1" ht="18.75" customHeight="1">
      <c r="A121" s="268"/>
      <c r="B121" s="266"/>
      <c r="C121" s="211"/>
      <c r="D121" s="211"/>
      <c r="E121" s="211"/>
      <c r="F121" s="211"/>
      <c r="G121" s="211"/>
      <c r="H121" s="211"/>
      <c r="I121" s="224">
        <f t="shared" si="34"/>
        <v>0</v>
      </c>
      <c r="J121" s="213"/>
      <c r="L121" s="99"/>
    </row>
    <row r="122" spans="1:12" s="87" customFormat="1" ht="18.75" customHeight="1">
      <c r="A122" s="268"/>
      <c r="B122" s="235" t="s">
        <v>28</v>
      </c>
      <c r="C122" s="211"/>
      <c r="D122" s="211"/>
      <c r="E122" s="211"/>
      <c r="F122" s="211"/>
      <c r="G122" s="211"/>
      <c r="H122" s="211"/>
      <c r="I122" s="212">
        <f t="shared" si="34"/>
        <v>0</v>
      </c>
      <c r="J122" s="213"/>
      <c r="L122" s="99"/>
    </row>
    <row r="123" spans="1:12" s="87" customFormat="1" ht="18.75" customHeight="1">
      <c r="A123" s="268"/>
      <c r="B123" s="239" t="s">
        <v>190</v>
      </c>
      <c r="C123" s="211"/>
      <c r="D123" s="211"/>
      <c r="E123" s="211"/>
      <c r="F123" s="211"/>
      <c r="G123" s="211"/>
      <c r="H123" s="211"/>
      <c r="I123" s="212">
        <f t="shared" si="34"/>
        <v>0</v>
      </c>
      <c r="J123" s="213"/>
      <c r="L123" s="99"/>
    </row>
    <row r="124" spans="1:12" s="87" customFormat="1" ht="18.75" customHeight="1">
      <c r="A124" s="268"/>
      <c r="B124" s="237" t="s">
        <v>30</v>
      </c>
      <c r="C124" s="211"/>
      <c r="D124" s="211"/>
      <c r="E124" s="211"/>
      <c r="F124" s="211"/>
      <c r="G124" s="211"/>
      <c r="H124" s="211"/>
      <c r="I124" s="224">
        <f t="shared" si="34"/>
        <v>0</v>
      </c>
      <c r="J124" s="213"/>
      <c r="L124" s="99"/>
    </row>
    <row r="125" spans="1:12" s="87" customFormat="1" ht="18.75" customHeight="1">
      <c r="A125" s="269"/>
      <c r="B125" s="236" t="s">
        <v>29</v>
      </c>
      <c r="C125" s="212"/>
      <c r="D125" s="212">
        <f t="shared" ref="D125" si="35">SUM(D120:D124)</f>
        <v>0</v>
      </c>
      <c r="E125" s="212">
        <f t="shared" ref="E125:H125" si="36">SUM(E120:E124)</f>
        <v>0</v>
      </c>
      <c r="F125" s="212">
        <f t="shared" si="36"/>
        <v>0</v>
      </c>
      <c r="G125" s="212">
        <f t="shared" si="36"/>
        <v>0</v>
      </c>
      <c r="H125" s="212">
        <f t="shared" si="36"/>
        <v>0</v>
      </c>
      <c r="I125" s="212">
        <f>SUM(I120:I124)</f>
        <v>0</v>
      </c>
      <c r="J125" s="214">
        <f>SUM(D125:H125)-I125</f>
        <v>0</v>
      </c>
      <c r="L125" s="99"/>
    </row>
    <row r="126" spans="1:12" s="87" customFormat="1" ht="18.75" customHeight="1">
      <c r="A126" s="271" t="s">
        <v>211</v>
      </c>
      <c r="B126" s="237" t="s">
        <v>26</v>
      </c>
      <c r="C126" s="211"/>
      <c r="D126" s="212">
        <f>SUM(D82:D84,D89:D91,D97:D98,D120:D121,D105:D107,D113:D114)</f>
        <v>0</v>
      </c>
      <c r="E126" s="212">
        <f t="shared" ref="E126:G126" si="37">SUM(E82:E84,E89:E91,E97:E98,E120:E121,E105:E107,E113:E114)</f>
        <v>0</v>
      </c>
      <c r="F126" s="212">
        <f t="shared" si="37"/>
        <v>0</v>
      </c>
      <c r="G126" s="212">
        <f t="shared" si="37"/>
        <v>0</v>
      </c>
      <c r="H126" s="212">
        <f>SUM(H82:H84,H89:H91,H97:H98,H120:H121,H105:H107,H113:H114)</f>
        <v>0</v>
      </c>
      <c r="I126" s="212">
        <f>SUM(I82:I84,I89:I91,I97:I98,I120:I121,I105:I107,I113:I114)</f>
        <v>0</v>
      </c>
      <c r="J126" s="213"/>
      <c r="L126" s="99"/>
    </row>
    <row r="127" spans="1:12" s="87" customFormat="1" ht="18.75" customHeight="1">
      <c r="A127" s="272"/>
      <c r="B127" s="237" t="s">
        <v>28</v>
      </c>
      <c r="C127" s="211"/>
      <c r="D127" s="212">
        <f>SUM(D85:D85,D92:D92,D99:D99,D122:D122,D115,D108)</f>
        <v>0</v>
      </c>
      <c r="E127" s="212">
        <f t="shared" ref="E127:H127" si="38">SUM(E85:E85,E92:E92,E99:E99,E122:E122,E115,E108)</f>
        <v>0</v>
      </c>
      <c r="F127" s="212">
        <f t="shared" si="38"/>
        <v>0</v>
      </c>
      <c r="G127" s="212">
        <f t="shared" si="38"/>
        <v>0</v>
      </c>
      <c r="H127" s="212">
        <f t="shared" si="38"/>
        <v>0</v>
      </c>
      <c r="I127" s="212">
        <f t="shared" ref="I127" si="39">SUM(I85:I85,I92:I92,I99:I99,I122:I122,I115,I108)</f>
        <v>0</v>
      </c>
      <c r="J127" s="213"/>
      <c r="L127" s="99"/>
    </row>
    <row r="128" spans="1:12" s="87" customFormat="1" ht="18.75" customHeight="1">
      <c r="A128" s="272"/>
      <c r="B128" s="237" t="s">
        <v>24</v>
      </c>
      <c r="C128" s="211"/>
      <c r="D128" s="212">
        <f>SUM(D86:D86,D93:D93,D100:D100,D123:D123,D116,D109)</f>
        <v>0</v>
      </c>
      <c r="E128" s="212">
        <f t="shared" ref="E128:H128" si="40">SUM(E86:E86,E93:E93,E100:E100,E123:E123,E116,E109)</f>
        <v>0</v>
      </c>
      <c r="F128" s="212">
        <f t="shared" si="40"/>
        <v>0</v>
      </c>
      <c r="G128" s="212">
        <f t="shared" si="40"/>
        <v>0</v>
      </c>
      <c r="H128" s="212">
        <f t="shared" si="40"/>
        <v>0</v>
      </c>
      <c r="I128" s="212">
        <f t="shared" ref="I128" si="41">SUM(I86:I86,I93:I93,I100:I100,I123:I123,I116,I109)</f>
        <v>0</v>
      </c>
      <c r="J128" s="213"/>
      <c r="L128" s="99"/>
    </row>
    <row r="129" spans="1:12" s="87" customFormat="1" ht="18.75" customHeight="1">
      <c r="A129" s="272"/>
      <c r="B129" s="237" t="s">
        <v>23</v>
      </c>
      <c r="C129" s="211"/>
      <c r="D129" s="212">
        <f>SUM(D87,D94:D95,D101:D103,D110:D111,D117:D118,D124)</f>
        <v>0</v>
      </c>
      <c r="E129" s="212">
        <f t="shared" ref="E129:H129" si="42">SUM(E87,E94:E95,E101:E103,E110:E111,E117:E118,E124)</f>
        <v>0</v>
      </c>
      <c r="F129" s="212">
        <f t="shared" si="42"/>
        <v>0</v>
      </c>
      <c r="G129" s="212">
        <f t="shared" si="42"/>
        <v>0</v>
      </c>
      <c r="H129" s="212">
        <f t="shared" si="42"/>
        <v>0</v>
      </c>
      <c r="I129" s="212">
        <f>SUM(I87,I94:I95,I101:I103,I110:I111,I117:I118,I124)</f>
        <v>0</v>
      </c>
      <c r="J129" s="213"/>
      <c r="L129" s="99"/>
    </row>
    <row r="130" spans="1:12" s="87" customFormat="1" ht="18.75" customHeight="1" thickBot="1">
      <c r="A130" s="273"/>
      <c r="B130" s="240" t="s">
        <v>27</v>
      </c>
      <c r="C130" s="226"/>
      <c r="D130" s="226">
        <f t="shared" ref="D130:I130" si="43">SUM(D126:D129)</f>
        <v>0</v>
      </c>
      <c r="E130" s="226">
        <f t="shared" si="43"/>
        <v>0</v>
      </c>
      <c r="F130" s="226">
        <f t="shared" si="43"/>
        <v>0</v>
      </c>
      <c r="G130" s="226">
        <f t="shared" si="43"/>
        <v>0</v>
      </c>
      <c r="H130" s="226">
        <f t="shared" si="43"/>
        <v>0</v>
      </c>
      <c r="I130" s="226">
        <f t="shared" si="43"/>
        <v>0</v>
      </c>
      <c r="J130" s="227">
        <f>SUM(D130:H130)-I130</f>
        <v>0</v>
      </c>
      <c r="L130" s="99"/>
    </row>
    <row r="131" spans="1:12" s="87" customFormat="1" ht="18.75" customHeight="1" thickTop="1">
      <c r="A131" s="274" t="s">
        <v>22</v>
      </c>
      <c r="B131" s="239" t="s">
        <v>26</v>
      </c>
      <c r="C131" s="223"/>
      <c r="D131" s="224">
        <f t="shared" ref="D131:I134" si="44">D126+D76</f>
        <v>0</v>
      </c>
      <c r="E131" s="224">
        <f t="shared" si="44"/>
        <v>0</v>
      </c>
      <c r="F131" s="224">
        <f t="shared" si="44"/>
        <v>0</v>
      </c>
      <c r="G131" s="224">
        <f t="shared" si="44"/>
        <v>0</v>
      </c>
      <c r="H131" s="224">
        <f t="shared" si="44"/>
        <v>0</v>
      </c>
      <c r="I131" s="224">
        <f t="shared" si="44"/>
        <v>0</v>
      </c>
      <c r="J131" s="228"/>
      <c r="L131" s="99"/>
    </row>
    <row r="132" spans="1:12" s="87" customFormat="1" ht="18.75" customHeight="1">
      <c r="A132" s="268"/>
      <c r="B132" s="239" t="s">
        <v>25</v>
      </c>
      <c r="C132" s="223"/>
      <c r="D132" s="212">
        <f t="shared" si="44"/>
        <v>0</v>
      </c>
      <c r="E132" s="212">
        <f t="shared" si="44"/>
        <v>0</v>
      </c>
      <c r="F132" s="212">
        <f t="shared" si="44"/>
        <v>0</v>
      </c>
      <c r="G132" s="212">
        <f t="shared" si="44"/>
        <v>0</v>
      </c>
      <c r="H132" s="212">
        <f t="shared" si="44"/>
        <v>0</v>
      </c>
      <c r="I132" s="212">
        <f t="shared" si="44"/>
        <v>0</v>
      </c>
      <c r="J132" s="225"/>
      <c r="L132" s="99"/>
    </row>
    <row r="133" spans="1:12" s="87" customFormat="1" ht="18.75" customHeight="1">
      <c r="A133" s="268"/>
      <c r="B133" s="241" t="s">
        <v>24</v>
      </c>
      <c r="C133" s="229"/>
      <c r="D133" s="212">
        <f t="shared" si="44"/>
        <v>0</v>
      </c>
      <c r="E133" s="212">
        <f t="shared" si="44"/>
        <v>0</v>
      </c>
      <c r="F133" s="212">
        <f t="shared" si="44"/>
        <v>0</v>
      </c>
      <c r="G133" s="212">
        <f t="shared" si="44"/>
        <v>0</v>
      </c>
      <c r="H133" s="212">
        <f t="shared" si="44"/>
        <v>0</v>
      </c>
      <c r="I133" s="212">
        <f t="shared" si="44"/>
        <v>0</v>
      </c>
      <c r="J133" s="213"/>
      <c r="L133" s="99"/>
    </row>
    <row r="134" spans="1:12" s="87" customFormat="1" ht="18.75" customHeight="1">
      <c r="A134" s="268"/>
      <c r="B134" s="237" t="s">
        <v>23</v>
      </c>
      <c r="C134" s="211"/>
      <c r="D134" s="212">
        <f t="shared" si="44"/>
        <v>0</v>
      </c>
      <c r="E134" s="212">
        <f t="shared" si="44"/>
        <v>0</v>
      </c>
      <c r="F134" s="212">
        <f t="shared" si="44"/>
        <v>0</v>
      </c>
      <c r="G134" s="212">
        <f t="shared" si="44"/>
        <v>0</v>
      </c>
      <c r="H134" s="212">
        <f t="shared" si="44"/>
        <v>0</v>
      </c>
      <c r="I134" s="212">
        <f t="shared" si="44"/>
        <v>0</v>
      </c>
      <c r="J134" s="216"/>
      <c r="L134" s="99"/>
    </row>
    <row r="135" spans="1:12" s="87" customFormat="1" ht="18.75" customHeight="1" thickBot="1">
      <c r="A135" s="275"/>
      <c r="B135" s="238" t="s">
        <v>22</v>
      </c>
      <c r="C135" s="218"/>
      <c r="D135" s="218">
        <f t="shared" ref="D135:I135" si="45">SUM(D131:D134)</f>
        <v>0</v>
      </c>
      <c r="E135" s="218">
        <f t="shared" si="45"/>
        <v>0</v>
      </c>
      <c r="F135" s="218">
        <f t="shared" si="45"/>
        <v>0</v>
      </c>
      <c r="G135" s="218">
        <f t="shared" si="45"/>
        <v>0</v>
      </c>
      <c r="H135" s="218">
        <f t="shared" si="45"/>
        <v>0</v>
      </c>
      <c r="I135" s="218">
        <f t="shared" si="45"/>
        <v>0</v>
      </c>
      <c r="J135" s="219">
        <f>SUM(D135:H135)-I135</f>
        <v>0</v>
      </c>
      <c r="L135" s="99"/>
    </row>
    <row r="136" spans="1:12" s="87" customFormat="1" ht="18.75" customHeight="1">
      <c r="A136" s="233"/>
      <c r="B136" s="242"/>
      <c r="J136" s="136"/>
      <c r="L136" s="99"/>
    </row>
    <row r="137" spans="1:12" s="87" customFormat="1" ht="18.75" customHeight="1">
      <c r="A137" s="233"/>
      <c r="B137" s="242"/>
      <c r="J137" s="136"/>
      <c r="L137" s="99"/>
    </row>
  </sheetData>
  <sheetProtection selectLockedCells="1"/>
  <mergeCells count="54">
    <mergeCell ref="A14:A25"/>
    <mergeCell ref="B14:B20"/>
    <mergeCell ref="B23:B24"/>
    <mergeCell ref="A89:A96"/>
    <mergeCell ref="B94:B95"/>
    <mergeCell ref="A26:A33"/>
    <mergeCell ref="B26:B29"/>
    <mergeCell ref="A48:A54"/>
    <mergeCell ref="A76:A79"/>
    <mergeCell ref="A82:A88"/>
    <mergeCell ref="A41:A47"/>
    <mergeCell ref="A34:A40"/>
    <mergeCell ref="B38:B39"/>
    <mergeCell ref="B82:B84"/>
    <mergeCell ref="A55:A61"/>
    <mergeCell ref="B55:B56"/>
    <mergeCell ref="I2:I3"/>
    <mergeCell ref="J2:J3"/>
    <mergeCell ref="A5:A13"/>
    <mergeCell ref="B5:B8"/>
    <mergeCell ref="B11:B12"/>
    <mergeCell ref="A4:J4"/>
    <mergeCell ref="C1:H1"/>
    <mergeCell ref="A2:A3"/>
    <mergeCell ref="B2:B3"/>
    <mergeCell ref="C2:C3"/>
    <mergeCell ref="D2:H2"/>
    <mergeCell ref="A126:A130"/>
    <mergeCell ref="A131:A135"/>
    <mergeCell ref="B97:B98"/>
    <mergeCell ref="A120:A125"/>
    <mergeCell ref="B120:B121"/>
    <mergeCell ref="B66:B67"/>
    <mergeCell ref="B34:B35"/>
    <mergeCell ref="B41:B42"/>
    <mergeCell ref="B45:B46"/>
    <mergeCell ref="B48:B49"/>
    <mergeCell ref="B52:B53"/>
    <mergeCell ref="A81:J81"/>
    <mergeCell ref="B59:B60"/>
    <mergeCell ref="B89:B91"/>
    <mergeCell ref="A113:A119"/>
    <mergeCell ref="B113:B114"/>
    <mergeCell ref="B117:B118"/>
    <mergeCell ref="A105:A112"/>
    <mergeCell ref="B105:B107"/>
    <mergeCell ref="B110:B111"/>
    <mergeCell ref="A97:A104"/>
    <mergeCell ref="B101:B103"/>
    <mergeCell ref="A69:A75"/>
    <mergeCell ref="B69:B70"/>
    <mergeCell ref="B73:B74"/>
    <mergeCell ref="A62:A68"/>
    <mergeCell ref="B62:B63"/>
  </mergeCells>
  <phoneticPr fontId="1"/>
  <pageMargins left="0.70866141732283472" right="0.70866141732283472" top="0.27559055118110237" bottom="0.47244094488188981" header="0.31496062992125984" footer="0.31496062992125984"/>
  <pageSetup paperSize="9" scale="52" firstPageNumber="60" fitToHeight="0" orientation="portrait" useFirstPageNumber="1" r:id="rId1"/>
  <headerFooter>
    <firstHeader>&amp;R様式２の3,4　、様式4の4(3)ウ　作成資料(積算基礎表）　　</firstHeader>
  </headerFooter>
  <rowBreaks count="2" manualBreakCount="2">
    <brk id="47" max="9" man="1"/>
    <brk id="80" max="9" man="1"/>
  </rowBreaks>
  <colBreaks count="1" manualBreakCount="1">
    <brk id="10" max="135" man="1"/>
  </colBreaks>
  <ignoredErrors>
    <ignoredError sqref="D13 E13: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EF8A-7A15-4B90-9069-82E0DA897280}">
  <sheetPr>
    <tabColor theme="6" tint="0.39997558519241921"/>
  </sheetPr>
  <dimension ref="B1:G32"/>
  <sheetViews>
    <sheetView view="pageBreakPreview" topLeftCell="A4" zoomScaleNormal="100" zoomScaleSheetLayoutView="100" workbookViewId="0">
      <selection activeCell="H10" sqref="H10"/>
    </sheetView>
  </sheetViews>
  <sheetFormatPr defaultRowHeight="13.2"/>
  <cols>
    <col min="1" max="1" width="3.21875" customWidth="1"/>
    <col min="2" max="8" width="19" customWidth="1"/>
  </cols>
  <sheetData>
    <row r="1" spans="2:7" ht="16.2">
      <c r="B1" s="101" t="s">
        <v>62</v>
      </c>
      <c r="C1" s="100"/>
      <c r="D1" s="87"/>
      <c r="E1" s="87"/>
      <c r="F1" s="87"/>
      <c r="G1" s="87"/>
    </row>
    <row r="2" spans="2:7">
      <c r="B2" s="99"/>
      <c r="C2" s="87"/>
      <c r="D2" s="87"/>
      <c r="E2" s="87"/>
      <c r="F2" s="87"/>
      <c r="G2" s="87"/>
    </row>
    <row r="3" spans="2:7">
      <c r="B3" s="99"/>
      <c r="C3" s="87"/>
      <c r="D3" s="87"/>
      <c r="E3" s="87"/>
      <c r="F3" s="87"/>
      <c r="G3" s="87"/>
    </row>
    <row r="4" spans="2:7">
      <c r="B4" s="99"/>
      <c r="C4" s="164" t="s">
        <v>61</v>
      </c>
      <c r="D4" s="102" t="s">
        <v>60</v>
      </c>
      <c r="E4" s="103" t="s">
        <v>59</v>
      </c>
      <c r="F4" s="104" t="s">
        <v>58</v>
      </c>
      <c r="G4" s="87"/>
    </row>
    <row r="5" spans="2:7" ht="13.8" thickBot="1">
      <c r="B5" s="99"/>
      <c r="C5" s="99"/>
      <c r="D5" s="99"/>
      <c r="E5" s="99"/>
      <c r="F5" s="99"/>
      <c r="G5" s="99"/>
    </row>
    <row r="6" spans="2:7">
      <c r="B6" s="99"/>
      <c r="C6" s="105" t="s">
        <v>57</v>
      </c>
      <c r="D6" s="87" t="s">
        <v>56</v>
      </c>
      <c r="E6" s="87"/>
      <c r="F6" s="87"/>
      <c r="G6" s="87"/>
    </row>
    <row r="7" spans="2:7" ht="13.8" thickBot="1">
      <c r="B7" s="99"/>
      <c r="C7" s="165"/>
      <c r="D7" s="160" t="s">
        <v>160</v>
      </c>
      <c r="E7" s="87" t="s">
        <v>55</v>
      </c>
      <c r="F7" s="87"/>
      <c r="G7" s="87"/>
    </row>
    <row r="8" spans="2:7" ht="14.4" customHeight="1">
      <c r="B8" s="304" t="s">
        <v>54</v>
      </c>
      <c r="C8" s="298" t="s">
        <v>53</v>
      </c>
      <c r="D8" s="300" t="s">
        <v>52</v>
      </c>
      <c r="E8" s="300" t="s">
        <v>51</v>
      </c>
      <c r="F8" s="306" t="s">
        <v>50</v>
      </c>
      <c r="G8" s="307"/>
    </row>
    <row r="9" spans="2:7" ht="14.4" customHeight="1" thickBot="1">
      <c r="B9" s="305"/>
      <c r="C9" s="299"/>
      <c r="D9" s="301"/>
      <c r="E9" s="301"/>
      <c r="F9" s="137" t="s">
        <v>49</v>
      </c>
      <c r="G9" s="106" t="s">
        <v>48</v>
      </c>
    </row>
    <row r="10" spans="2:7" ht="14.4" customHeight="1">
      <c r="B10" s="107" t="s">
        <v>47</v>
      </c>
      <c r="C10" s="108">
        <f>52/1000</f>
        <v>5.1999999999999998E-2</v>
      </c>
      <c r="D10" s="109">
        <f>10.5/1000</f>
        <v>1.0500000000000001E-2</v>
      </c>
      <c r="E10" s="109">
        <f>9.15/100</f>
        <v>9.1499999999999998E-2</v>
      </c>
      <c r="F10" s="109">
        <v>9.9400000000000002E-2</v>
      </c>
      <c r="G10" s="163">
        <v>0.1154</v>
      </c>
    </row>
    <row r="11" spans="2:7" ht="14.4" customHeight="1">
      <c r="B11" s="138" t="s">
        <v>46</v>
      </c>
      <c r="C11" s="110">
        <f>$C$7*C$10</f>
        <v>0</v>
      </c>
      <c r="D11" s="110">
        <f>$C$7*D$10</f>
        <v>0</v>
      </c>
      <c r="E11" s="110">
        <f>$C$7*E$10</f>
        <v>0</v>
      </c>
      <c r="F11" s="110">
        <f>$C$7*F$10/2</f>
        <v>0</v>
      </c>
      <c r="G11" s="111">
        <f>$C$7*G$10/2</f>
        <v>0</v>
      </c>
    </row>
    <row r="12" spans="2:7" ht="14.4" customHeight="1">
      <c r="B12" s="308" t="s">
        <v>45</v>
      </c>
      <c r="C12" s="112"/>
      <c r="D12" s="112"/>
      <c r="E12" s="112"/>
      <c r="F12" s="113" t="s">
        <v>44</v>
      </c>
      <c r="G12" s="114" t="s">
        <v>44</v>
      </c>
    </row>
    <row r="13" spans="2:7" ht="14.4" customHeight="1">
      <c r="B13" s="309"/>
      <c r="C13" s="112"/>
      <c r="D13" s="112"/>
      <c r="E13" s="115" t="s">
        <v>125</v>
      </c>
      <c r="F13" s="116" t="str">
        <f>IF(D7="○",SUM(C11:F11),"-")</f>
        <v>-</v>
      </c>
      <c r="G13" s="117">
        <f>IF(D7="○","-",SUM(C11:E11,G11))</f>
        <v>0</v>
      </c>
    </row>
    <row r="14" spans="2:7" ht="14.4" customHeight="1" thickBot="1">
      <c r="B14" s="88"/>
      <c r="C14" s="89"/>
      <c r="D14" s="89"/>
      <c r="E14" s="90">
        <f>IF(D7="○",(F14*12),(G14)*12)</f>
        <v>0</v>
      </c>
      <c r="F14" s="91" t="str">
        <f>IF(ISERROR(ROUNDUP(F13/1000,2)),"-",ROUNDUP(F13/1000,2))</f>
        <v>-</v>
      </c>
      <c r="G14" s="92">
        <f>IF(ISERROR(ROUNDUP(G13/1000,2)),"-",ROUNDUP(G13/1000,2))</f>
        <v>0</v>
      </c>
    </row>
    <row r="15" spans="2:7" ht="14.4" customHeight="1">
      <c r="B15" s="304" t="s">
        <v>43</v>
      </c>
      <c r="C15" s="298" t="s">
        <v>42</v>
      </c>
      <c r="D15" s="300" t="s">
        <v>41</v>
      </c>
      <c r="E15" s="302" t="s">
        <v>40</v>
      </c>
      <c r="F15" s="306" t="s">
        <v>39</v>
      </c>
      <c r="G15" s="307"/>
    </row>
    <row r="16" spans="2:7" ht="14.4" customHeight="1" thickBot="1">
      <c r="B16" s="305"/>
      <c r="C16" s="299"/>
      <c r="D16" s="301"/>
      <c r="E16" s="303"/>
      <c r="F16" s="93" t="s">
        <v>38</v>
      </c>
      <c r="G16" s="94" t="s">
        <v>37</v>
      </c>
    </row>
    <row r="17" spans="2:7" ht="14.4" customHeight="1">
      <c r="B17" s="95" t="s">
        <v>36</v>
      </c>
      <c r="C17" s="166"/>
      <c r="D17" s="167"/>
      <c r="E17" s="167"/>
      <c r="F17" s="167"/>
      <c r="G17" s="168"/>
    </row>
    <row r="18" spans="2:7" ht="14.4" customHeight="1" thickBot="1">
      <c r="B18" s="96" t="s">
        <v>35</v>
      </c>
      <c r="C18" s="97"/>
      <c r="D18" s="89"/>
      <c r="E18" s="89"/>
      <c r="F18" s="296">
        <f>SUM(C17:G17)</f>
        <v>0</v>
      </c>
      <c r="G18" s="297"/>
    </row>
    <row r="19" spans="2:7" ht="14.4" customHeight="1" thickBot="1">
      <c r="B19" s="148"/>
      <c r="C19" s="149"/>
      <c r="D19" s="150"/>
      <c r="E19" s="150"/>
      <c r="F19" s="151"/>
      <c r="G19" s="152"/>
    </row>
    <row r="20" spans="2:7" ht="14.4" customHeight="1">
      <c r="B20" s="95" t="s">
        <v>153</v>
      </c>
      <c r="C20" s="139"/>
      <c r="D20" s="98"/>
      <c r="E20" s="98"/>
      <c r="F20" s="98" t="s">
        <v>154</v>
      </c>
      <c r="G20" s="140" t="s">
        <v>154</v>
      </c>
    </row>
    <row r="21" spans="2:7" ht="14.4" customHeight="1">
      <c r="B21" s="118" t="s">
        <v>34</v>
      </c>
      <c r="C21" s="119"/>
      <c r="D21" s="112"/>
      <c r="E21" s="112"/>
      <c r="F21" s="110" t="str">
        <f>IF(ISERROR(C7+F13+F18),"-",C7+F13+F18)</f>
        <v>-</v>
      </c>
      <c r="G21" s="111">
        <f>IF(ISERROR(C7+G13+F18),"-",C7+G13+F18)</f>
        <v>0</v>
      </c>
    </row>
    <row r="22" spans="2:7" ht="14.4" customHeight="1" thickBot="1">
      <c r="B22" s="120"/>
      <c r="C22" s="121"/>
      <c r="D22" s="122"/>
      <c r="E22" s="122"/>
      <c r="F22" s="123" t="str">
        <f>IF(ISERROR(ROUNDUP(F21/1000,2)),"-",ROUNDUP(F21/1000,2))</f>
        <v>-</v>
      </c>
      <c r="G22" s="124">
        <f>IF(ISERROR(ROUNDUP(G21/1000,2)),"-",ROUNDUP(G21/1000,2))</f>
        <v>0</v>
      </c>
    </row>
    <row r="23" spans="2:7" ht="14.4" customHeight="1">
      <c r="B23" s="105" t="s">
        <v>32</v>
      </c>
      <c r="C23" s="125"/>
      <c r="D23" s="126"/>
      <c r="E23" s="126"/>
      <c r="F23" s="127" t="str">
        <f>IF(ISERROR(F21*12),"-",F21*12)</f>
        <v>-</v>
      </c>
      <c r="G23" s="128">
        <f>IF(ISERROR(G21*12),"-",G21*12)</f>
        <v>0</v>
      </c>
    </row>
    <row r="24" spans="2:7" ht="14.4" customHeight="1" thickBot="1">
      <c r="B24" s="129" t="s">
        <v>33</v>
      </c>
      <c r="C24" s="130"/>
      <c r="D24" s="131"/>
      <c r="E24" s="131"/>
      <c r="F24" s="123" t="str">
        <f>IF(ISERROR(ROUNDUP(F23/1000,2)),"-",ROUNDUP(F23/1000,2))</f>
        <v>-</v>
      </c>
      <c r="G24" s="124">
        <f>IF(ISERROR(ROUNDUP(G23/1000,2)),"-",ROUNDUP(G23/1000,2))</f>
        <v>0</v>
      </c>
    </row>
    <row r="25" spans="2:7" ht="14.4" customHeight="1">
      <c r="B25" s="107" t="s">
        <v>151</v>
      </c>
      <c r="C25" s="98"/>
      <c r="D25" s="98"/>
      <c r="E25" s="98"/>
      <c r="F25" s="167" t="s">
        <v>152</v>
      </c>
      <c r="G25" s="168" t="s">
        <v>159</v>
      </c>
    </row>
    <row r="26" spans="2:7" ht="14.4" customHeight="1">
      <c r="B26" s="138"/>
      <c r="C26" s="112"/>
      <c r="D26" s="112"/>
      <c r="E26" s="112"/>
      <c r="F26" s="169"/>
      <c r="G26" s="170"/>
    </row>
    <row r="27" spans="2:7" ht="14.4" customHeight="1" thickBot="1">
      <c r="B27" s="88"/>
      <c r="C27" s="89"/>
      <c r="D27" s="89"/>
      <c r="E27" s="89"/>
      <c r="F27" s="296">
        <f>SUM(F26:G26)</f>
        <v>0</v>
      </c>
      <c r="G27" s="297"/>
    </row>
    <row r="28" spans="2:7" ht="14.4" customHeight="1">
      <c r="B28" s="107" t="s">
        <v>32</v>
      </c>
      <c r="C28" s="98"/>
      <c r="D28" s="98"/>
      <c r="E28" s="98"/>
      <c r="F28" s="132" t="str">
        <f>IF(ISERROR(F23+F27),"-",F23+F27)</f>
        <v>-</v>
      </c>
      <c r="G28" s="133">
        <f>IF(ISERROR(G23+F27),"-",G23+F27)</f>
        <v>0</v>
      </c>
    </row>
    <row r="29" spans="2:7" ht="14.4" customHeight="1" thickBot="1">
      <c r="B29" s="88" t="s">
        <v>31</v>
      </c>
      <c r="C29" s="89"/>
      <c r="D29" s="89"/>
      <c r="E29" s="89"/>
      <c r="F29" s="134" t="str">
        <f>IF(ISERROR(ROUNDUP(F28/1000,2)),"-",ROUNDUP(F28/1000,2))</f>
        <v>-</v>
      </c>
      <c r="G29" s="135">
        <f>IF(ISERROR(ROUNDUP(G28/1000,2)),"-",ROUNDUP(G28/1000,2))</f>
        <v>0</v>
      </c>
    </row>
    <row r="30" spans="2:7">
      <c r="B30" s="99"/>
      <c r="C30" s="87"/>
      <c r="D30" s="87"/>
      <c r="E30" s="87"/>
      <c r="F30" s="87"/>
      <c r="G30" s="87"/>
    </row>
    <row r="31" spans="2:7">
      <c r="B31" s="99"/>
      <c r="C31" s="87"/>
      <c r="D31" s="87"/>
      <c r="E31" s="87"/>
      <c r="F31" s="87"/>
      <c r="G31" s="87"/>
    </row>
    <row r="32" spans="2:7">
      <c r="B32" s="99"/>
      <c r="C32" s="87"/>
      <c r="D32" s="87"/>
      <c r="E32" s="87"/>
      <c r="F32" s="87"/>
      <c r="G32" s="87"/>
    </row>
  </sheetData>
  <mergeCells count="13">
    <mergeCell ref="F27:G27"/>
    <mergeCell ref="C15:C16"/>
    <mergeCell ref="D15:D16"/>
    <mergeCell ref="E15:E16"/>
    <mergeCell ref="B8:B9"/>
    <mergeCell ref="C8:C9"/>
    <mergeCell ref="D8:D9"/>
    <mergeCell ref="E8:E9"/>
    <mergeCell ref="F8:G8"/>
    <mergeCell ref="B12:B13"/>
    <mergeCell ref="B15:B16"/>
    <mergeCell ref="F15:G15"/>
    <mergeCell ref="F18:G18"/>
  </mergeCells>
  <phoneticPr fontId="1"/>
  <dataValidations count="1">
    <dataValidation type="list" allowBlank="1" showInputMessage="1" showErrorMessage="1" sqref="D7" xr:uid="{00000000-0002-0000-0100-000000000000}">
      <formula1>"○,×"</formula1>
    </dataValidation>
  </dataValidations>
  <pageMargins left="0.7" right="0.7" top="0.75" bottom="0.75" header="0.3" footer="0.3"/>
  <pageSetup paperSize="9" scale="76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B2:S69"/>
  <sheetViews>
    <sheetView view="pageBreakPreview" topLeftCell="A25" zoomScaleNormal="100" zoomScaleSheetLayoutView="100" workbookViewId="0">
      <selection activeCell="E48" sqref="E48:E49"/>
    </sheetView>
  </sheetViews>
  <sheetFormatPr defaultColWidth="9" defaultRowHeight="13.2"/>
  <cols>
    <col min="1" max="1" width="2.88671875" style="1" customWidth="1"/>
    <col min="2" max="3" width="9" style="1"/>
    <col min="4" max="4" width="14.77734375" style="1" customWidth="1"/>
    <col min="5" max="5" width="11.109375" style="1" customWidth="1"/>
    <col min="6" max="6" width="10" style="1" customWidth="1"/>
    <col min="7" max="7" width="10.109375" style="1" customWidth="1"/>
    <col min="8" max="8" width="10.44140625" style="1" customWidth="1"/>
    <col min="9" max="10" width="9.44140625" style="1" customWidth="1"/>
    <col min="11" max="11" width="11.109375" style="1" customWidth="1"/>
    <col min="12" max="12" width="10.109375" style="1" customWidth="1"/>
    <col min="13" max="13" width="11.6640625" style="1" customWidth="1"/>
    <col min="14" max="14" width="12" style="1" customWidth="1"/>
    <col min="15" max="15" width="10.6640625" style="1" customWidth="1"/>
    <col min="16" max="16" width="12.109375" style="1" customWidth="1"/>
    <col min="17" max="17" width="10.21875" style="1" customWidth="1"/>
    <col min="18" max="18" width="7.33203125" style="1" customWidth="1"/>
    <col min="19" max="19" width="11.21875" style="1" customWidth="1"/>
    <col min="20" max="20" width="1.33203125" style="1" customWidth="1"/>
    <col min="21" max="21" width="9" style="1" customWidth="1"/>
    <col min="22" max="22" width="8.21875" style="1" customWidth="1"/>
    <col min="23" max="16384" width="9" style="1"/>
  </cols>
  <sheetData>
    <row r="2" spans="3:19">
      <c r="P2" s="394" t="s">
        <v>150</v>
      </c>
      <c r="Q2" s="389" t="str">
        <f>'様式2の3,4作成資料'!D2</f>
        <v>〇〇林業</v>
      </c>
      <c r="R2" s="389"/>
      <c r="S2" s="389"/>
    </row>
    <row r="3" spans="3:19">
      <c r="P3" s="395"/>
      <c r="Q3" s="390"/>
      <c r="R3" s="390"/>
      <c r="S3" s="390"/>
    </row>
    <row r="4" spans="3:19" ht="15" customHeight="1"/>
    <row r="5" spans="3:19" ht="20.25" customHeight="1">
      <c r="D5" s="397" t="s">
        <v>114</v>
      </c>
      <c r="E5" s="397"/>
      <c r="F5" s="366" t="s">
        <v>143</v>
      </c>
      <c r="G5" s="367"/>
      <c r="H5" s="156">
        <f>P33</f>
        <v>0</v>
      </c>
      <c r="I5" s="366" t="s">
        <v>137</v>
      </c>
      <c r="J5" s="367"/>
      <c r="K5" s="156">
        <f>P34</f>
        <v>0</v>
      </c>
      <c r="L5" s="396" t="s">
        <v>136</v>
      </c>
      <c r="M5" s="367"/>
      <c r="N5" s="157">
        <f>P35</f>
        <v>0</v>
      </c>
    </row>
    <row r="6" spans="3:19" ht="17.25" customHeight="1">
      <c r="C6" s="310" t="s">
        <v>67</v>
      </c>
      <c r="D6" s="313" t="s">
        <v>113</v>
      </c>
      <c r="E6" s="314"/>
      <c r="F6" s="391" t="s">
        <v>122</v>
      </c>
      <c r="G6" s="392"/>
      <c r="H6" s="393"/>
      <c r="I6" s="391" t="s">
        <v>121</v>
      </c>
      <c r="J6" s="392"/>
      <c r="K6" s="393"/>
      <c r="L6" s="391" t="s">
        <v>120</v>
      </c>
      <c r="M6" s="392"/>
      <c r="N6" s="393"/>
      <c r="O6" s="310"/>
      <c r="Q6" s="202" t="s">
        <v>124</v>
      </c>
    </row>
    <row r="7" spans="3:19" ht="13.5" customHeight="1">
      <c r="C7" s="311"/>
      <c r="D7" s="315"/>
      <c r="E7" s="316"/>
      <c r="F7" s="398" t="s">
        <v>111</v>
      </c>
      <c r="G7" s="399" t="s">
        <v>110</v>
      </c>
      <c r="H7" s="399" t="s">
        <v>109</v>
      </c>
      <c r="I7" s="388" t="s">
        <v>111</v>
      </c>
      <c r="J7" s="310" t="s">
        <v>110</v>
      </c>
      <c r="K7" s="310" t="s">
        <v>109</v>
      </c>
      <c r="L7" s="388" t="s">
        <v>111</v>
      </c>
      <c r="M7" s="310" t="s">
        <v>110</v>
      </c>
      <c r="N7" s="310" t="s">
        <v>109</v>
      </c>
      <c r="O7" s="311"/>
    </row>
    <row r="8" spans="3:19">
      <c r="C8" s="312"/>
      <c r="D8" s="317"/>
      <c r="E8" s="318"/>
      <c r="F8" s="398"/>
      <c r="G8" s="399"/>
      <c r="H8" s="399"/>
      <c r="I8" s="312"/>
      <c r="J8" s="312"/>
      <c r="K8" s="312"/>
      <c r="L8" s="312"/>
      <c r="M8" s="312"/>
      <c r="N8" s="312"/>
      <c r="O8" s="312"/>
      <c r="Q8" s="154" t="s">
        <v>123</v>
      </c>
    </row>
    <row r="9" spans="3:19" ht="16.5" customHeight="1">
      <c r="C9" s="327" t="s">
        <v>102</v>
      </c>
      <c r="D9" s="329"/>
      <c r="E9" s="328"/>
      <c r="F9" s="201"/>
      <c r="G9" s="4">
        <v>5000</v>
      </c>
      <c r="H9" s="5" t="str">
        <f>IF(F9="","",F9*G9)</f>
        <v/>
      </c>
      <c r="I9" s="201"/>
      <c r="J9" s="4">
        <v>5000</v>
      </c>
      <c r="K9" s="5" t="str">
        <f>IF(I9="","",I9*J9)</f>
        <v/>
      </c>
      <c r="L9" s="201"/>
      <c r="M9" s="4">
        <v>5000</v>
      </c>
      <c r="N9" s="5" t="str">
        <f>IF(L9="","",L9*M9)</f>
        <v/>
      </c>
      <c r="O9" s="60"/>
    </row>
    <row r="10" spans="3:19" ht="16.5" customHeight="1">
      <c r="C10" s="323" t="s">
        <v>100</v>
      </c>
      <c r="D10" s="327" t="s">
        <v>99</v>
      </c>
      <c r="E10" s="328"/>
      <c r="F10" s="201"/>
      <c r="G10" s="4">
        <v>90000</v>
      </c>
      <c r="H10" s="5" t="str">
        <f>IF(F10="","",F10*G10)</f>
        <v/>
      </c>
      <c r="I10" s="201"/>
      <c r="J10" s="4">
        <v>90000</v>
      </c>
      <c r="K10" s="5" t="str">
        <f>IF(I10="","",I10*J10)</f>
        <v/>
      </c>
      <c r="L10" s="201"/>
      <c r="M10" s="4">
        <v>90000</v>
      </c>
      <c r="N10" s="5" t="str">
        <f>IF(L10="","",L10*M10)</f>
        <v/>
      </c>
      <c r="O10" s="60"/>
    </row>
    <row r="11" spans="3:19" ht="28.5" customHeight="1">
      <c r="C11" s="324"/>
      <c r="D11" s="386" t="s">
        <v>119</v>
      </c>
      <c r="E11" s="387"/>
      <c r="F11" s="3"/>
      <c r="G11" s="6"/>
      <c r="H11" s="5" t="str">
        <f>IF(H10="","",ROUNDDOWN(H10*0.06,0))</f>
        <v/>
      </c>
      <c r="I11" s="3"/>
      <c r="J11" s="6"/>
      <c r="K11" s="5" t="str">
        <f>IF(K10="","",ROUNDDOWN(K10*0.06,0))</f>
        <v/>
      </c>
      <c r="L11" s="3"/>
      <c r="M11" s="6"/>
      <c r="N11" s="5" t="str">
        <f>IF(N10="","",ROUNDDOWN(N10*0.06,0))</f>
        <v/>
      </c>
      <c r="O11" s="60"/>
    </row>
    <row r="12" spans="3:19" ht="16.5" customHeight="1">
      <c r="C12" s="324"/>
      <c r="D12" s="327" t="s">
        <v>95</v>
      </c>
      <c r="E12" s="328"/>
      <c r="F12" s="201"/>
      <c r="G12" s="4">
        <v>10000</v>
      </c>
      <c r="H12" s="5" t="str">
        <f>IF(F12="","",F12*G12)</f>
        <v/>
      </c>
      <c r="I12" s="201"/>
      <c r="J12" s="4">
        <v>10000</v>
      </c>
      <c r="K12" s="5" t="str">
        <f>IF(I12="","",I12*J12)</f>
        <v/>
      </c>
      <c r="L12" s="201"/>
      <c r="M12" s="4">
        <v>10000</v>
      </c>
      <c r="N12" s="5" t="str">
        <f>IF(L12="","",L12*M12)</f>
        <v/>
      </c>
      <c r="O12" s="60"/>
    </row>
    <row r="13" spans="3:19" ht="16.5" customHeight="1">
      <c r="C13" s="324"/>
      <c r="D13" s="327" t="s">
        <v>94</v>
      </c>
      <c r="E13" s="328"/>
      <c r="F13" s="201"/>
      <c r="G13" s="4">
        <v>20000</v>
      </c>
      <c r="H13" s="5" t="str">
        <f>IF(F13="","",F13*G13)</f>
        <v/>
      </c>
      <c r="I13" s="3"/>
      <c r="J13" s="6"/>
      <c r="K13" s="6"/>
      <c r="L13" s="3"/>
      <c r="M13" s="6"/>
      <c r="N13" s="6"/>
      <c r="O13" s="60"/>
    </row>
    <row r="14" spans="3:19" ht="16.5" customHeight="1">
      <c r="C14" s="321" t="s">
        <v>93</v>
      </c>
      <c r="D14" s="327" t="s">
        <v>92</v>
      </c>
      <c r="E14" s="328"/>
      <c r="F14" s="201"/>
      <c r="G14" s="4">
        <v>20000</v>
      </c>
      <c r="H14" s="5" t="str">
        <f>IF(OR(F14="",F14=0),"",F14*G14)</f>
        <v/>
      </c>
      <c r="I14" s="201"/>
      <c r="J14" s="4">
        <v>20000</v>
      </c>
      <c r="K14" s="5" t="str">
        <f>IF(OR(I14="",I14=0),"",I14*J14)</f>
        <v/>
      </c>
      <c r="L14" s="201"/>
      <c r="M14" s="4">
        <v>20000</v>
      </c>
      <c r="N14" s="5" t="str">
        <f>IF(OR(L14="",L14=0),"",L14*M14)</f>
        <v/>
      </c>
      <c r="O14" s="60"/>
    </row>
    <row r="15" spans="3:19" ht="16.5" customHeight="1">
      <c r="C15" s="322"/>
      <c r="D15" s="327" t="s">
        <v>90</v>
      </c>
      <c r="E15" s="328"/>
      <c r="F15" s="3"/>
      <c r="G15" s="6"/>
      <c r="H15" s="5">
        <f>IF($G$38="",40000,"")</f>
        <v>40000</v>
      </c>
      <c r="I15" s="3"/>
      <c r="J15" s="6"/>
      <c r="K15" s="6"/>
      <c r="L15" s="3"/>
      <c r="M15" s="6"/>
      <c r="N15" s="6"/>
      <c r="O15" s="60"/>
    </row>
    <row r="16" spans="3:19" ht="16.5" customHeight="1">
      <c r="C16" s="322"/>
      <c r="D16" s="327" t="s">
        <v>89</v>
      </c>
      <c r="E16" s="328"/>
      <c r="F16" s="3"/>
      <c r="G16" s="4">
        <v>100000</v>
      </c>
      <c r="H16" s="5" t="str">
        <f>IF($H$5=0,"",100000)</f>
        <v/>
      </c>
      <c r="I16" s="3"/>
      <c r="J16" s="6"/>
      <c r="K16" s="6"/>
      <c r="L16" s="3"/>
      <c r="M16" s="6"/>
      <c r="N16" s="6"/>
      <c r="O16" s="60"/>
    </row>
    <row r="17" spans="2:19" ht="16.5" customHeight="1">
      <c r="C17" s="322"/>
      <c r="D17" s="327" t="s">
        <v>88</v>
      </c>
      <c r="E17" s="328"/>
      <c r="F17" s="3"/>
      <c r="G17" s="4">
        <v>50000</v>
      </c>
      <c r="H17" s="5" t="str">
        <f>IF($H$5=0,"",50000)</f>
        <v/>
      </c>
      <c r="I17" s="3"/>
      <c r="J17" s="6"/>
      <c r="K17" s="5" t="str">
        <f>IF($K$5=0,"",50000)</f>
        <v/>
      </c>
      <c r="L17" s="3"/>
      <c r="M17" s="6"/>
      <c r="N17" s="5" t="str">
        <f>IF($N$5=0,"",50000)</f>
        <v/>
      </c>
      <c r="O17" s="60"/>
    </row>
    <row r="18" spans="2:19" ht="16.5" customHeight="1">
      <c r="C18" s="323" t="s">
        <v>87</v>
      </c>
      <c r="D18" s="325" t="s">
        <v>144</v>
      </c>
      <c r="E18" s="326"/>
      <c r="F18" s="201"/>
      <c r="G18" s="155">
        <v>20000</v>
      </c>
      <c r="H18" s="5" t="str">
        <f>IF(F18="","",F18*G18)</f>
        <v/>
      </c>
      <c r="I18" s="201"/>
      <c r="J18" s="155">
        <v>20000</v>
      </c>
      <c r="K18" s="5" t="str">
        <f>IF(I18="","",I18*J18)</f>
        <v/>
      </c>
      <c r="L18" s="201"/>
      <c r="M18" s="155">
        <v>20000</v>
      </c>
      <c r="N18" s="5" t="str">
        <f>IF(L18="","",L18*M18)</f>
        <v/>
      </c>
      <c r="O18" s="60"/>
      <c r="P18" s="57"/>
    </row>
    <row r="19" spans="2:19" ht="16.5" customHeight="1">
      <c r="C19" s="324"/>
      <c r="D19" s="319"/>
      <c r="E19" s="320"/>
      <c r="F19" s="3"/>
      <c r="G19" s="6"/>
      <c r="H19" s="6"/>
      <c r="I19" s="3"/>
      <c r="J19" s="6"/>
      <c r="K19" s="6"/>
      <c r="L19" s="3"/>
      <c r="M19" s="6"/>
      <c r="N19" s="6"/>
      <c r="O19" s="7"/>
    </row>
    <row r="20" spans="2:19" ht="16.5" customHeight="1">
      <c r="C20" s="324"/>
      <c r="D20" s="319"/>
      <c r="E20" s="320"/>
      <c r="F20" s="3"/>
      <c r="G20" s="6"/>
      <c r="H20" s="6"/>
      <c r="I20" s="3"/>
      <c r="J20" s="6"/>
      <c r="K20" s="6"/>
      <c r="L20" s="3"/>
      <c r="M20" s="6"/>
      <c r="N20" s="6"/>
      <c r="O20" s="7"/>
    </row>
    <row r="21" spans="2:19" ht="16.5" customHeight="1">
      <c r="C21" s="324"/>
      <c r="D21" s="319"/>
      <c r="E21" s="320"/>
      <c r="F21" s="3"/>
      <c r="G21" s="6"/>
      <c r="H21" s="6"/>
      <c r="I21" s="3"/>
      <c r="J21" s="6"/>
      <c r="K21" s="6"/>
      <c r="L21" s="3"/>
      <c r="M21" s="6"/>
      <c r="N21" s="6"/>
      <c r="O21" s="7"/>
    </row>
    <row r="22" spans="2:19" ht="16.5" customHeight="1" thickBot="1">
      <c r="C22" s="324"/>
      <c r="D22" s="319"/>
      <c r="E22" s="320"/>
      <c r="F22" s="3"/>
      <c r="G22" s="6"/>
      <c r="H22" s="6"/>
      <c r="I22" s="3"/>
      <c r="J22" s="6"/>
      <c r="K22" s="6"/>
      <c r="L22" s="3"/>
      <c r="M22" s="6"/>
      <c r="N22" s="6"/>
      <c r="O22" s="7"/>
    </row>
    <row r="23" spans="2:19" ht="15" customHeight="1" thickTop="1" thickBot="1">
      <c r="C23" s="381" t="s">
        <v>86</v>
      </c>
      <c r="D23" s="382"/>
      <c r="E23" s="383"/>
      <c r="F23" s="384" t="s">
        <v>118</v>
      </c>
      <c r="G23" s="385"/>
      <c r="H23" s="385"/>
      <c r="I23" s="340" t="s">
        <v>117</v>
      </c>
      <c r="J23" s="341"/>
      <c r="K23" s="342"/>
      <c r="L23" s="340" t="s">
        <v>116</v>
      </c>
      <c r="M23" s="341"/>
      <c r="N23" s="342"/>
      <c r="O23" s="58" t="s">
        <v>115</v>
      </c>
    </row>
    <row r="24" spans="2:19" ht="15" thickBot="1">
      <c r="C24" s="317"/>
      <c r="D24" s="351"/>
      <c r="E24" s="351"/>
      <c r="F24" s="378">
        <f>IF(SUM(H9:H22)=0,0,(SUM(H9:H22)))</f>
        <v>40000</v>
      </c>
      <c r="G24" s="379"/>
      <c r="H24" s="379"/>
      <c r="I24" s="378">
        <f>IF(SUM(K9:K22)=0,0,(SUM(K9:K22)))</f>
        <v>0</v>
      </c>
      <c r="J24" s="379"/>
      <c r="K24" s="380"/>
      <c r="L24" s="378">
        <f>IF(SUM(N9:N22)=0,0,(SUM(N9:N22)))</f>
        <v>0</v>
      </c>
      <c r="M24" s="379"/>
      <c r="N24" s="380"/>
      <c r="O24" s="59">
        <f>IF(SUM(F24,I24,L24)=0,0,SUM(G26,J26,M26))</f>
        <v>0</v>
      </c>
    </row>
    <row r="25" spans="2:19">
      <c r="E25" s="9" t="s">
        <v>84</v>
      </c>
      <c r="F25" s="350" t="s">
        <v>142</v>
      </c>
      <c r="G25" s="10">
        <f>H5</f>
        <v>0</v>
      </c>
      <c r="I25" s="350" t="s">
        <v>141</v>
      </c>
      <c r="J25" s="10">
        <f>K5</f>
        <v>0</v>
      </c>
      <c r="L25" s="365" t="s">
        <v>140</v>
      </c>
      <c r="M25" s="10">
        <f>N5</f>
        <v>0</v>
      </c>
    </row>
    <row r="26" spans="2:19" ht="18.75" customHeight="1">
      <c r="E26" s="9" t="s">
        <v>83</v>
      </c>
      <c r="F26" s="350"/>
      <c r="G26" s="8">
        <f>IF(F24="","",F24*G25)</f>
        <v>0</v>
      </c>
      <c r="I26" s="350"/>
      <c r="J26" s="8">
        <f>IF(I24="","",I24*J25)</f>
        <v>0</v>
      </c>
      <c r="L26" s="350"/>
      <c r="M26" s="8">
        <f>IF(L24="","",L24*M25)</f>
        <v>0</v>
      </c>
    </row>
    <row r="27" spans="2:19">
      <c r="L27" s="61"/>
      <c r="M27" s="61"/>
      <c r="N27" s="61"/>
    </row>
    <row r="28" spans="2:19" ht="17.25" customHeight="1">
      <c r="I28" s="11"/>
      <c r="K28" s="9"/>
    </row>
    <row r="29" spans="2:19" ht="21" customHeight="1">
      <c r="C29" s="9"/>
      <c r="E29" s="366" t="s">
        <v>114</v>
      </c>
      <c r="F29" s="367"/>
      <c r="G29" s="156">
        <f>P32</f>
        <v>0</v>
      </c>
      <c r="K29" s="12" t="s">
        <v>108</v>
      </c>
      <c r="L29" s="13" t="s">
        <v>107</v>
      </c>
      <c r="M29" s="13" t="s">
        <v>106</v>
      </c>
      <c r="N29" s="13" t="s">
        <v>105</v>
      </c>
      <c r="O29" s="14" t="s">
        <v>104</v>
      </c>
      <c r="P29" s="15" t="s">
        <v>29</v>
      </c>
      <c r="Q29" s="16" t="s">
        <v>103</v>
      </c>
      <c r="R29" s="9"/>
      <c r="S29" s="69"/>
    </row>
    <row r="30" spans="2:19">
      <c r="B30" s="310" t="s">
        <v>67</v>
      </c>
      <c r="C30" s="313" t="s">
        <v>113</v>
      </c>
      <c r="D30" s="314"/>
      <c r="E30" s="368" t="s">
        <v>112</v>
      </c>
      <c r="F30" s="369"/>
      <c r="G30" s="370"/>
      <c r="I30" s="374" t="s">
        <v>101</v>
      </c>
      <c r="J30" s="375"/>
      <c r="K30" s="183"/>
      <c r="L30" s="184"/>
      <c r="M30" s="184"/>
      <c r="N30" s="184"/>
      <c r="O30" s="185"/>
      <c r="P30" s="17">
        <f t="shared" ref="P30:P36" si="0">SUM(K30:O30)</f>
        <v>0</v>
      </c>
      <c r="Q30" s="18" t="s">
        <v>139</v>
      </c>
      <c r="R30" s="9"/>
      <c r="S30" s="57"/>
    </row>
    <row r="31" spans="2:19" ht="13.5" customHeight="1">
      <c r="B31" s="311"/>
      <c r="C31" s="315"/>
      <c r="D31" s="316"/>
      <c r="E31" s="371"/>
      <c r="F31" s="372"/>
      <c r="G31" s="373"/>
      <c r="I31" s="376" t="s">
        <v>98</v>
      </c>
      <c r="J31" s="377"/>
      <c r="K31" s="186"/>
      <c r="L31" s="187"/>
      <c r="M31" s="187"/>
      <c r="N31" s="188"/>
      <c r="O31" s="189"/>
      <c r="P31" s="19">
        <f t="shared" si="0"/>
        <v>0</v>
      </c>
      <c r="Q31" s="20" t="s">
        <v>138</v>
      </c>
      <c r="R31" s="9"/>
      <c r="S31" s="57"/>
    </row>
    <row r="32" spans="2:19" ht="15.75" customHeight="1">
      <c r="B32" s="312"/>
      <c r="C32" s="317"/>
      <c r="D32" s="318"/>
      <c r="E32" s="161" t="s">
        <v>157</v>
      </c>
      <c r="F32" s="162" t="s">
        <v>110</v>
      </c>
      <c r="G32" s="162" t="s">
        <v>109</v>
      </c>
      <c r="I32" s="363" t="s">
        <v>96</v>
      </c>
      <c r="J32" s="21" t="s">
        <v>128</v>
      </c>
      <c r="K32" s="190"/>
      <c r="L32" s="184"/>
      <c r="M32" s="184"/>
      <c r="N32" s="184"/>
      <c r="O32" s="191"/>
      <c r="P32" s="17">
        <f>SUM(K32:O32)</f>
        <v>0</v>
      </c>
      <c r="Q32" s="362" t="s">
        <v>133</v>
      </c>
    </row>
    <row r="33" spans="2:19" ht="15.75" customHeight="1">
      <c r="B33" s="327" t="s">
        <v>102</v>
      </c>
      <c r="C33" s="329"/>
      <c r="D33" s="328"/>
      <c r="E33" s="201"/>
      <c r="F33" s="4">
        <v>5000</v>
      </c>
      <c r="G33" s="5">
        <f>IF(G$29=0,0,(IF(E33="","",E33*F33)))</f>
        <v>0</v>
      </c>
      <c r="I33" s="347"/>
      <c r="J33" s="62" t="s">
        <v>145</v>
      </c>
      <c r="K33" s="192"/>
      <c r="L33" s="193"/>
      <c r="M33" s="193"/>
      <c r="N33" s="193"/>
      <c r="O33" s="194"/>
      <c r="P33" s="63">
        <f t="shared" si="0"/>
        <v>0</v>
      </c>
      <c r="Q33" s="364"/>
    </row>
    <row r="34" spans="2:19" ht="13.5" customHeight="1">
      <c r="B34" s="333" t="s">
        <v>100</v>
      </c>
      <c r="C34" s="327" t="s">
        <v>99</v>
      </c>
      <c r="D34" s="328"/>
      <c r="E34" s="201"/>
      <c r="F34" s="4">
        <v>90000</v>
      </c>
      <c r="G34" s="5">
        <f t="shared" ref="G34:G36" si="1">IF(G$29=0,0,(IF(E34="","",E34*F34)))</f>
        <v>0</v>
      </c>
      <c r="I34" s="348"/>
      <c r="J34" s="22" t="s">
        <v>137</v>
      </c>
      <c r="K34" s="195"/>
      <c r="L34" s="196"/>
      <c r="M34" s="196"/>
      <c r="N34" s="196"/>
      <c r="O34" s="197"/>
      <c r="P34" s="23">
        <f t="shared" si="0"/>
        <v>0</v>
      </c>
      <c r="Q34" s="364"/>
    </row>
    <row r="35" spans="2:19" ht="14.25" customHeight="1" thickBot="1">
      <c r="B35" s="334"/>
      <c r="C35" s="338" t="s">
        <v>97</v>
      </c>
      <c r="D35" s="339"/>
      <c r="E35" s="3"/>
      <c r="F35" s="6"/>
      <c r="G35" s="5">
        <f>IF(G34="","",ROUNDDOWN(G34*0.06,0))</f>
        <v>0</v>
      </c>
      <c r="I35" s="349"/>
      <c r="J35" s="24" t="s">
        <v>136</v>
      </c>
      <c r="K35" s="198"/>
      <c r="L35" s="199"/>
      <c r="M35" s="199"/>
      <c r="N35" s="199"/>
      <c r="O35" s="200"/>
      <c r="P35" s="25">
        <f t="shared" si="0"/>
        <v>0</v>
      </c>
      <c r="Q35" s="361"/>
    </row>
    <row r="36" spans="2:19" ht="13.8" thickBot="1">
      <c r="B36" s="335"/>
      <c r="C36" s="327" t="s">
        <v>94</v>
      </c>
      <c r="D36" s="328"/>
      <c r="E36" s="201"/>
      <c r="F36" s="4">
        <v>20000</v>
      </c>
      <c r="G36" s="5">
        <f t="shared" si="1"/>
        <v>0</v>
      </c>
      <c r="I36" s="346" t="s">
        <v>91</v>
      </c>
      <c r="J36" s="79" t="s">
        <v>128</v>
      </c>
      <c r="K36" s="80">
        <f>IF($E$42="","",$E$42*K32)</f>
        <v>0</v>
      </c>
      <c r="L36" s="75">
        <f>IF($E$42="","",$E$42*L32)</f>
        <v>0</v>
      </c>
      <c r="M36" s="75">
        <f>IF($E$42="","",$E$42*M32)</f>
        <v>0</v>
      </c>
      <c r="N36" s="75">
        <f>IF($E$42="","",$E$42*N32)</f>
        <v>0</v>
      </c>
      <c r="O36" s="81">
        <f>IF($E$42="","",$E$42*O32)</f>
        <v>0</v>
      </c>
      <c r="P36" s="82">
        <f t="shared" si="0"/>
        <v>0</v>
      </c>
      <c r="Q36" s="78" t="s">
        <v>130</v>
      </c>
    </row>
    <row r="37" spans="2:19" ht="13.5" customHeight="1">
      <c r="B37" s="330" t="s">
        <v>158</v>
      </c>
      <c r="C37" s="327" t="s">
        <v>92</v>
      </c>
      <c r="D37" s="328"/>
      <c r="E37" s="3"/>
      <c r="F37" s="3"/>
      <c r="G37" s="6"/>
      <c r="I37" s="347"/>
      <c r="J37" s="62" t="s">
        <v>145</v>
      </c>
      <c r="K37" s="64">
        <f>IF(F24="","",F24*K33)</f>
        <v>0</v>
      </c>
      <c r="L37" s="64">
        <f>IF(F24="","",F24*L33)</f>
        <v>0</v>
      </c>
      <c r="M37" s="64">
        <f>IF(F24="","",F24*M33)</f>
        <v>0</v>
      </c>
      <c r="N37" s="64">
        <f>IF(F24="","",F24*N33)</f>
        <v>0</v>
      </c>
      <c r="O37" s="65">
        <f>IF(F24="","",F24*O33)</f>
        <v>0</v>
      </c>
      <c r="P37" s="66">
        <f>SUM(K37:O37)</f>
        <v>0</v>
      </c>
      <c r="Q37" s="67"/>
      <c r="R37" s="9" t="s">
        <v>146</v>
      </c>
      <c r="S37" s="85">
        <f>G44</f>
        <v>0</v>
      </c>
    </row>
    <row r="38" spans="2:19" ht="13.8" thickBot="1">
      <c r="B38" s="331"/>
      <c r="C38" s="327" t="s">
        <v>90</v>
      </c>
      <c r="D38" s="328"/>
      <c r="E38" s="3"/>
      <c r="F38" s="4">
        <v>40000</v>
      </c>
      <c r="G38" s="5" t="str">
        <f>IF(G29=0,"",F38)</f>
        <v/>
      </c>
      <c r="I38" s="348"/>
      <c r="J38" s="22" t="s">
        <v>137</v>
      </c>
      <c r="K38" s="26">
        <f>IF($I$24="","",$I$24*K$34)</f>
        <v>0</v>
      </c>
      <c r="L38" s="26">
        <f>IF($I$24="","",$I$24*L$34)</f>
        <v>0</v>
      </c>
      <c r="M38" s="26">
        <f>IF($I$24="","",$I$24*M$34)</f>
        <v>0</v>
      </c>
      <c r="N38" s="26">
        <f>IF($I$24="","",$I$24*N$34)</f>
        <v>0</v>
      </c>
      <c r="O38" s="26">
        <f>IF($I$24="","",$I$24*O$34)</f>
        <v>0</v>
      </c>
      <c r="P38" s="27">
        <f>SUM(K38:O38)</f>
        <v>0</v>
      </c>
      <c r="Q38" s="28"/>
      <c r="R38" s="9" t="s">
        <v>147</v>
      </c>
      <c r="S38" s="86">
        <f>O24</f>
        <v>0</v>
      </c>
    </row>
    <row r="39" spans="2:19" ht="13.5" customHeight="1" thickBot="1">
      <c r="B39" s="331"/>
      <c r="C39" s="327" t="s">
        <v>89</v>
      </c>
      <c r="D39" s="328"/>
      <c r="E39" s="3"/>
      <c r="F39" s="6"/>
      <c r="G39" s="3"/>
      <c r="I39" s="349"/>
      <c r="J39" s="24" t="s">
        <v>136</v>
      </c>
      <c r="K39" s="70">
        <f>IF($L$24="","",$L$24*K$35)</f>
        <v>0</v>
      </c>
      <c r="L39" s="71">
        <f>IF($L$24="","",$L$24*L$35)</f>
        <v>0</v>
      </c>
      <c r="M39" s="71">
        <f>IF($L$24="","",$L$24*M$35)</f>
        <v>0</v>
      </c>
      <c r="N39" s="71">
        <f>IF($L$24="","",$L$24*N$35)</f>
        <v>0</v>
      </c>
      <c r="O39" s="72">
        <f>IF($L$24="","",$L$24*O$35)</f>
        <v>0</v>
      </c>
      <c r="P39" s="73">
        <f>SUM(K39:O39)</f>
        <v>0</v>
      </c>
      <c r="Q39" s="29"/>
      <c r="R39" s="9" t="s">
        <v>148</v>
      </c>
      <c r="S39" s="68">
        <f>S37+S38</f>
        <v>0</v>
      </c>
    </row>
    <row r="40" spans="2:19" ht="13.8" thickBot="1">
      <c r="B40" s="332"/>
      <c r="C40" s="336" t="s">
        <v>88</v>
      </c>
      <c r="D40" s="337"/>
      <c r="E40" s="3"/>
      <c r="F40" s="6"/>
      <c r="G40" s="3"/>
      <c r="I40" s="83"/>
      <c r="J40" s="84" t="s">
        <v>149</v>
      </c>
      <c r="K40" s="74">
        <f t="shared" ref="K40:P40" si="2">SUM(K37:K39)</f>
        <v>0</v>
      </c>
      <c r="L40" s="75">
        <f t="shared" si="2"/>
        <v>0</v>
      </c>
      <c r="M40" s="75">
        <f t="shared" si="2"/>
        <v>0</v>
      </c>
      <c r="N40" s="75">
        <f t="shared" si="2"/>
        <v>0</v>
      </c>
      <c r="O40" s="76">
        <f t="shared" si="2"/>
        <v>0</v>
      </c>
      <c r="P40" s="77">
        <f t="shared" si="2"/>
        <v>0</v>
      </c>
      <c r="Q40" s="78" t="s">
        <v>130</v>
      </c>
    </row>
    <row r="41" spans="2:19" ht="13.5" customHeight="1" thickTop="1" thickBot="1">
      <c r="B41" s="315" t="s">
        <v>86</v>
      </c>
      <c r="C41" s="350"/>
      <c r="D41" s="316"/>
      <c r="E41" s="340" t="s">
        <v>85</v>
      </c>
      <c r="F41" s="341"/>
      <c r="G41" s="342"/>
      <c r="K41" s="40"/>
      <c r="L41" s="41"/>
      <c r="M41" s="41"/>
      <c r="N41" s="41"/>
      <c r="O41" s="41"/>
    </row>
    <row r="42" spans="2:19" ht="13.2" customHeight="1" thickBot="1">
      <c r="B42" s="317"/>
      <c r="C42" s="351"/>
      <c r="D42" s="351"/>
      <c r="E42" s="343">
        <f>IF(SUM(G33:G38)=0,0,SUM(G33:G38))</f>
        <v>0</v>
      </c>
      <c r="F42" s="344"/>
      <c r="G42" s="345"/>
      <c r="I42" s="358" t="s">
        <v>135</v>
      </c>
      <c r="J42" s="359"/>
      <c r="K42" s="46" t="s">
        <v>108</v>
      </c>
      <c r="L42" s="47" t="s">
        <v>107</v>
      </c>
      <c r="M42" s="47" t="s">
        <v>106</v>
      </c>
      <c r="N42" s="47" t="s">
        <v>105</v>
      </c>
      <c r="O42" s="48" t="s">
        <v>104</v>
      </c>
      <c r="P42" s="49" t="s">
        <v>29</v>
      </c>
      <c r="Q42" s="50"/>
    </row>
    <row r="43" spans="2:19" ht="13.5" customHeight="1">
      <c r="E43" s="9" t="s">
        <v>84</v>
      </c>
      <c r="F43" s="350" t="s">
        <v>128</v>
      </c>
      <c r="G43" s="10">
        <f>G29</f>
        <v>0</v>
      </c>
      <c r="I43" s="360" t="s">
        <v>134</v>
      </c>
      <c r="J43" s="51" t="s">
        <v>131</v>
      </c>
      <c r="K43" s="171"/>
      <c r="L43" s="172"/>
      <c r="M43" s="172"/>
      <c r="N43" s="172"/>
      <c r="O43" s="173"/>
      <c r="P43" s="52">
        <f>SUM(K43:O43)</f>
        <v>0</v>
      </c>
      <c r="Q43" s="362" t="s">
        <v>133</v>
      </c>
    </row>
    <row r="44" spans="2:19">
      <c r="E44" s="9" t="s">
        <v>83</v>
      </c>
      <c r="F44" s="350"/>
      <c r="G44" s="159">
        <f>IF(E42="","",E42*G43)</f>
        <v>0</v>
      </c>
      <c r="I44" s="361"/>
      <c r="J44" s="53" t="s">
        <v>129</v>
      </c>
      <c r="K44" s="174"/>
      <c r="L44" s="175"/>
      <c r="M44" s="175"/>
      <c r="N44" s="175"/>
      <c r="O44" s="176"/>
      <c r="P44" s="54">
        <f>SUM(K44:O44)</f>
        <v>0</v>
      </c>
      <c r="Q44" s="361"/>
    </row>
    <row r="45" spans="2:19">
      <c r="H45" s="158"/>
      <c r="I45" s="362" t="s">
        <v>132</v>
      </c>
      <c r="J45" s="55" t="s">
        <v>131</v>
      </c>
      <c r="K45" s="177"/>
      <c r="L45" s="178"/>
      <c r="M45" s="178"/>
      <c r="N45" s="178"/>
      <c r="O45" s="179"/>
      <c r="P45" s="141">
        <f>SUM(K45:O45)</f>
        <v>0</v>
      </c>
      <c r="Q45" s="362" t="s">
        <v>130</v>
      </c>
    </row>
    <row r="46" spans="2:19">
      <c r="I46" s="361"/>
      <c r="J46" s="56" t="s">
        <v>129</v>
      </c>
      <c r="K46" s="180"/>
      <c r="L46" s="181"/>
      <c r="M46" s="181"/>
      <c r="N46" s="181"/>
      <c r="O46" s="182"/>
      <c r="P46" s="54">
        <f>SUM(K46:O46)</f>
        <v>0</v>
      </c>
      <c r="Q46" s="361"/>
    </row>
    <row r="48" spans="2:19" ht="16.5" customHeight="1">
      <c r="I48" s="352"/>
      <c r="J48" s="353"/>
      <c r="K48" s="353"/>
      <c r="L48" s="353"/>
      <c r="M48" s="353"/>
      <c r="N48" s="353"/>
      <c r="O48" s="353"/>
      <c r="P48" s="353"/>
      <c r="Q48" s="353"/>
      <c r="R48" s="42"/>
    </row>
    <row r="49" spans="2:18" ht="13.2" customHeight="1">
      <c r="I49" s="354"/>
      <c r="J49" s="355"/>
      <c r="K49" s="355"/>
      <c r="L49" s="355"/>
      <c r="M49" s="355"/>
      <c r="N49" s="355"/>
      <c r="O49" s="355"/>
      <c r="P49" s="355"/>
      <c r="Q49" s="355"/>
      <c r="R49" s="42"/>
    </row>
    <row r="50" spans="2:18">
      <c r="I50" s="356"/>
      <c r="J50" s="357"/>
      <c r="K50" s="357"/>
      <c r="L50" s="357"/>
      <c r="M50" s="357"/>
      <c r="N50" s="357"/>
      <c r="O50" s="357"/>
      <c r="P50" s="357"/>
      <c r="Q50" s="357"/>
      <c r="R50" s="42"/>
    </row>
    <row r="54" spans="2:18" ht="14.4">
      <c r="B54" s="153" t="s">
        <v>82</v>
      </c>
      <c r="C54" s="153"/>
      <c r="D54" s="153"/>
      <c r="E54" s="30"/>
      <c r="F54" s="30"/>
      <c r="G54" s="30"/>
    </row>
    <row r="55" spans="2:18">
      <c r="B55" s="31" t="s">
        <v>127</v>
      </c>
      <c r="C55" s="31" t="s">
        <v>126</v>
      </c>
      <c r="D55" s="31" t="s">
        <v>63</v>
      </c>
      <c r="E55" s="32"/>
      <c r="F55" s="32"/>
      <c r="G55" s="32"/>
    </row>
    <row r="56" spans="2:18">
      <c r="B56" s="33">
        <v>1</v>
      </c>
      <c r="C56" s="33"/>
      <c r="D56" s="33"/>
      <c r="E56" s="34"/>
      <c r="F56" s="34"/>
      <c r="G56" s="34"/>
    </row>
    <row r="57" spans="2:18">
      <c r="B57" s="33">
        <v>2</v>
      </c>
      <c r="C57" s="33" t="s">
        <v>81</v>
      </c>
      <c r="D57" s="35">
        <v>13800</v>
      </c>
      <c r="E57" s="36"/>
      <c r="F57" s="36"/>
      <c r="G57" s="36"/>
    </row>
    <row r="58" spans="2:18">
      <c r="B58" s="33">
        <v>3</v>
      </c>
      <c r="C58" s="37" t="s">
        <v>80</v>
      </c>
      <c r="D58" s="35">
        <v>18100</v>
      </c>
      <c r="E58" s="36"/>
      <c r="F58" s="36"/>
      <c r="G58" s="36"/>
    </row>
    <row r="59" spans="2:18">
      <c r="B59" s="33">
        <v>4</v>
      </c>
      <c r="C59" s="37" t="s">
        <v>79</v>
      </c>
      <c r="D59" s="35">
        <v>43700</v>
      </c>
      <c r="E59" s="36"/>
      <c r="F59" s="36"/>
      <c r="G59" s="36"/>
    </row>
    <row r="60" spans="2:18">
      <c r="B60" s="33">
        <v>5</v>
      </c>
      <c r="C60" s="33" t="s">
        <v>78</v>
      </c>
      <c r="D60" s="35">
        <v>30600</v>
      </c>
      <c r="E60" s="36"/>
      <c r="F60" s="36"/>
      <c r="G60" s="36"/>
    </row>
    <row r="61" spans="2:18">
      <c r="B61" s="33">
        <v>6</v>
      </c>
      <c r="C61" s="33" t="s">
        <v>77</v>
      </c>
      <c r="D61" s="35">
        <v>11100</v>
      </c>
      <c r="E61" s="36"/>
      <c r="F61" s="36"/>
      <c r="G61" s="36"/>
    </row>
    <row r="62" spans="2:18">
      <c r="B62" s="33">
        <v>7</v>
      </c>
      <c r="C62" s="38" t="s">
        <v>76</v>
      </c>
      <c r="D62" s="39">
        <v>38000</v>
      </c>
    </row>
    <row r="63" spans="2:18">
      <c r="B63" s="33">
        <v>8</v>
      </c>
      <c r="C63" s="38" t="s">
        <v>75</v>
      </c>
      <c r="D63" s="39">
        <v>10100</v>
      </c>
    </row>
    <row r="64" spans="2:18">
      <c r="B64" s="33">
        <v>9</v>
      </c>
      <c r="C64" s="38" t="s">
        <v>74</v>
      </c>
      <c r="D64" s="39">
        <v>10200</v>
      </c>
    </row>
    <row r="65" spans="2:4" ht="14.25" customHeight="1">
      <c r="B65" s="33">
        <v>10</v>
      </c>
      <c r="C65" s="38" t="s">
        <v>73</v>
      </c>
      <c r="D65" s="39">
        <v>11100</v>
      </c>
    </row>
    <row r="66" spans="2:4">
      <c r="B66" s="33">
        <v>11</v>
      </c>
      <c r="C66" s="38" t="s">
        <v>72</v>
      </c>
      <c r="D66" s="39">
        <v>8600</v>
      </c>
    </row>
    <row r="67" spans="2:4">
      <c r="B67" s="33">
        <v>12</v>
      </c>
      <c r="C67" s="38" t="s">
        <v>71</v>
      </c>
      <c r="D67" s="39">
        <v>9800</v>
      </c>
    </row>
    <row r="68" spans="2:4">
      <c r="B68" s="33">
        <v>13</v>
      </c>
      <c r="C68" s="38" t="s">
        <v>70</v>
      </c>
      <c r="D68" s="39">
        <v>9700</v>
      </c>
    </row>
    <row r="69" spans="2:4">
      <c r="B69" s="33">
        <v>14</v>
      </c>
      <c r="C69" s="38" t="s">
        <v>69</v>
      </c>
      <c r="D69" s="39">
        <v>1300</v>
      </c>
    </row>
  </sheetData>
  <mergeCells count="77">
    <mergeCell ref="D5:E5"/>
    <mergeCell ref="F5:G5"/>
    <mergeCell ref="F6:H6"/>
    <mergeCell ref="C6:C8"/>
    <mergeCell ref="D6:E8"/>
    <mergeCell ref="F7:F8"/>
    <mergeCell ref="G7:G8"/>
    <mergeCell ref="H7:H8"/>
    <mergeCell ref="O6:O8"/>
    <mergeCell ref="I7:I8"/>
    <mergeCell ref="J7:J8"/>
    <mergeCell ref="K7:K8"/>
    <mergeCell ref="Q2:S3"/>
    <mergeCell ref="L7:L8"/>
    <mergeCell ref="M7:M8"/>
    <mergeCell ref="N7:N8"/>
    <mergeCell ref="L6:N6"/>
    <mergeCell ref="P2:P3"/>
    <mergeCell ref="I5:J5"/>
    <mergeCell ref="L5:M5"/>
    <mergeCell ref="I6:K6"/>
    <mergeCell ref="C9:E9"/>
    <mergeCell ref="C10:C13"/>
    <mergeCell ref="D10:E10"/>
    <mergeCell ref="D11:E11"/>
    <mergeCell ref="D12:E12"/>
    <mergeCell ref="D13:E13"/>
    <mergeCell ref="I23:K23"/>
    <mergeCell ref="L23:N23"/>
    <mergeCell ref="I24:K24"/>
    <mergeCell ref="L24:N24"/>
    <mergeCell ref="C23:E24"/>
    <mergeCell ref="F23:H23"/>
    <mergeCell ref="F24:H24"/>
    <mergeCell ref="I32:I35"/>
    <mergeCell ref="Q32:Q35"/>
    <mergeCell ref="I25:I26"/>
    <mergeCell ref="L25:L26"/>
    <mergeCell ref="E29:F29"/>
    <mergeCell ref="E30:G31"/>
    <mergeCell ref="I30:J30"/>
    <mergeCell ref="I31:J31"/>
    <mergeCell ref="F25:F26"/>
    <mergeCell ref="I48:Q50"/>
    <mergeCell ref="F43:F44"/>
    <mergeCell ref="I42:J42"/>
    <mergeCell ref="I43:I44"/>
    <mergeCell ref="Q43:Q44"/>
    <mergeCell ref="I45:I46"/>
    <mergeCell ref="Q45:Q46"/>
    <mergeCell ref="E41:G41"/>
    <mergeCell ref="E42:G42"/>
    <mergeCell ref="C36:D36"/>
    <mergeCell ref="I36:I39"/>
    <mergeCell ref="C38:D38"/>
    <mergeCell ref="C39:D39"/>
    <mergeCell ref="B41:D42"/>
    <mergeCell ref="B33:D33"/>
    <mergeCell ref="C37:D37"/>
    <mergeCell ref="B37:B40"/>
    <mergeCell ref="B34:B36"/>
    <mergeCell ref="C34:D34"/>
    <mergeCell ref="C40:D40"/>
    <mergeCell ref="C35:D35"/>
    <mergeCell ref="B30:B32"/>
    <mergeCell ref="C30:D32"/>
    <mergeCell ref="D22:E22"/>
    <mergeCell ref="C14:C17"/>
    <mergeCell ref="C18:C22"/>
    <mergeCell ref="D18:E18"/>
    <mergeCell ref="D19:E19"/>
    <mergeCell ref="D20:E20"/>
    <mergeCell ref="D21:E21"/>
    <mergeCell ref="D14:E14"/>
    <mergeCell ref="D15:E15"/>
    <mergeCell ref="D16:E16"/>
    <mergeCell ref="D17:E17"/>
  </mergeCells>
  <phoneticPr fontId="1"/>
  <dataValidations count="4">
    <dataValidation type="whole" imeMode="disabled" allowBlank="1" showInputMessage="1" showErrorMessage="1" error="研修業務管理費は0～10の間の整数で入力してください。" sqref="F14" xr:uid="{00000000-0002-0000-0200-000000000000}">
      <formula1>0</formula1>
      <formula2>10</formula2>
    </dataValidation>
    <dataValidation type="custom" imeMode="disabled" operator="greaterThanOrEqual" allowBlank="1" showInputMessage="1" showErrorMessage="1" error="・科目欄の使用機械名をリストから選択してください。_x000a_・育成研修の実施日数が上限となります（最大8日）。" sqref="G18" xr:uid="{00000000-0002-0000-0200-000001000000}">
      <formula1>AND(H18&lt;&gt;"",INT(G18)=G18,ISNUMBER(G18),G18&gt;=0)</formula1>
    </dataValidation>
    <dataValidation type="custom" imeMode="disabled" allowBlank="1" showInputMessage="1" showErrorMessage="1" error="・科目欄の使用機械名をリストから選択してください。_x000a_・育成研修の実施日数が上限となります（最大8日）。" sqref="F18 I18 L18" xr:uid="{00000000-0002-0000-0200-000002000000}">
      <formula1>AND(H18&lt;&gt;"",INT(F18)=F18,ISNUMBER(F18),F18&gt;=0,F18&lt;=8)</formula1>
    </dataValidation>
    <dataValidation imeMode="disabled" operator="greaterThanOrEqual" allowBlank="1" showInputMessage="1" showErrorMessage="1" error="・科目欄の使用機械名をリストから選択してください。_x000a_・育成研修の実施日数が上限となります（最大8日）。" sqref="J18" xr:uid="{00000000-0002-0000-0200-000003000000}"/>
  </dataValidations>
  <pageMargins left="0.70866141732283472" right="0.70866141732283472" top="0.6692913385826772" bottom="0.23622047244094491" header="0.51181102362204722" footer="0.19685039370078741"/>
  <pageSetup paperSize="9" scale="68" firstPageNumber="64" orientation="landscape" useFirstPageNumber="1" r:id="rId1"/>
  <headerFooter>
    <oddHeader>&amp;L&amp;14「緑の雇用」積算基礎表&amp;R&amp;10
改善計画書作成用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H23"/>
  <sheetViews>
    <sheetView view="pageBreakPreview" zoomScaleNormal="100" zoomScaleSheetLayoutView="100" workbookViewId="0">
      <selection activeCell="E2" sqref="E2"/>
    </sheetView>
  </sheetViews>
  <sheetFormatPr defaultColWidth="9" defaultRowHeight="13.2"/>
  <cols>
    <col min="1" max="1" width="2.77734375" style="1" customWidth="1"/>
    <col min="2" max="2" width="6.109375" style="2" customWidth="1"/>
    <col min="3" max="3" width="18" style="1" customWidth="1"/>
    <col min="4" max="4" width="17.77734375" style="1" bestFit="1" customWidth="1"/>
    <col min="5" max="5" width="16.109375" style="1" customWidth="1"/>
    <col min="6" max="6" width="15.21875" style="1" customWidth="1"/>
    <col min="7" max="7" width="14.88671875" style="1" customWidth="1"/>
    <col min="8" max="8" width="18.77734375" style="1" customWidth="1"/>
    <col min="9" max="16384" width="9" style="1"/>
  </cols>
  <sheetData>
    <row r="1" spans="1:8" ht="30" customHeight="1">
      <c r="B1" s="252" t="s">
        <v>156</v>
      </c>
    </row>
    <row r="2" spans="1:8" ht="38.25" customHeight="1">
      <c r="A2" s="145"/>
      <c r="B2" s="146" t="s">
        <v>21</v>
      </c>
      <c r="C2" s="145"/>
      <c r="D2" s="145"/>
      <c r="E2" s="145"/>
      <c r="F2" s="401" t="str">
        <f>'様式2の3,4作成資料'!D2</f>
        <v>〇〇林業</v>
      </c>
      <c r="G2" s="401"/>
      <c r="H2" s="401"/>
    </row>
    <row r="3" spans="1:8" ht="33" customHeight="1">
      <c r="A3" s="145" t="s">
        <v>20</v>
      </c>
      <c r="B3" s="402" t="s">
        <v>19</v>
      </c>
      <c r="C3" s="402"/>
      <c r="D3" s="402"/>
      <c r="E3" s="145"/>
      <c r="F3" s="145"/>
      <c r="G3" s="145"/>
      <c r="H3" s="147" t="s">
        <v>18</v>
      </c>
    </row>
    <row r="4" spans="1:8" ht="28.5" customHeight="1">
      <c r="A4" s="145"/>
      <c r="B4" s="400" t="s">
        <v>17</v>
      </c>
      <c r="C4" s="403" t="s">
        <v>16</v>
      </c>
      <c r="D4" s="403" t="s">
        <v>15</v>
      </c>
      <c r="E4" s="403"/>
      <c r="F4" s="403"/>
      <c r="G4" s="403"/>
      <c r="H4" s="403"/>
    </row>
    <row r="5" spans="1:8" ht="44.25" customHeight="1">
      <c r="A5" s="145"/>
      <c r="B5" s="400"/>
      <c r="C5" s="403"/>
      <c r="D5" s="142" t="s">
        <v>14</v>
      </c>
      <c r="E5" s="142" t="s">
        <v>13</v>
      </c>
      <c r="F5" s="142" t="s">
        <v>12</v>
      </c>
      <c r="G5" s="142" t="s">
        <v>11</v>
      </c>
      <c r="H5" s="142" t="s">
        <v>10</v>
      </c>
    </row>
    <row r="6" spans="1:8" ht="36" customHeight="1">
      <c r="A6" s="145"/>
      <c r="B6" s="400" t="s">
        <v>9</v>
      </c>
      <c r="C6" s="142" t="s">
        <v>3</v>
      </c>
      <c r="D6" s="143">
        <f>資金積算【リンク元】!$D$76</f>
        <v>0</v>
      </c>
      <c r="E6" s="143">
        <f>資金積算【リンク元】!$D$77</f>
        <v>0</v>
      </c>
      <c r="F6" s="143">
        <f>資金積算【リンク元】!$D$78</f>
        <v>0</v>
      </c>
      <c r="G6" s="143">
        <f>資金積算【リンク元】!$D$79</f>
        <v>0</v>
      </c>
      <c r="H6" s="144">
        <f>SUM(D6:G6)</f>
        <v>0</v>
      </c>
    </row>
    <row r="7" spans="1:8" ht="36" customHeight="1">
      <c r="A7" s="145"/>
      <c r="B7" s="400"/>
      <c r="C7" s="142" t="s">
        <v>2</v>
      </c>
      <c r="D7" s="143">
        <f>資金積算【リンク元】!$D$126</f>
        <v>0</v>
      </c>
      <c r="E7" s="143">
        <f>資金積算【リンク元】!$D$127</f>
        <v>0</v>
      </c>
      <c r="F7" s="143">
        <f>資金積算【リンク元】!$D$128</f>
        <v>0</v>
      </c>
      <c r="G7" s="143">
        <f>資金積算【リンク元】!$D$129</f>
        <v>0</v>
      </c>
      <c r="H7" s="144">
        <f>SUM(D7:G7)</f>
        <v>0</v>
      </c>
    </row>
    <row r="8" spans="1:8" ht="36" customHeight="1">
      <c r="A8" s="145"/>
      <c r="B8" s="400"/>
      <c r="C8" s="142" t="s">
        <v>1</v>
      </c>
      <c r="D8" s="144">
        <f>SUM(D6:D7)</f>
        <v>0</v>
      </c>
      <c r="E8" s="144">
        <f>SUM(E6:E7)</f>
        <v>0</v>
      </c>
      <c r="F8" s="144">
        <f>SUM(F6:F7)</f>
        <v>0</v>
      </c>
      <c r="G8" s="144">
        <f>SUM(G6:G7)</f>
        <v>0</v>
      </c>
      <c r="H8" s="144">
        <f>SUM(H6:H7)</f>
        <v>0</v>
      </c>
    </row>
    <row r="9" spans="1:8" ht="36" customHeight="1">
      <c r="A9" s="145"/>
      <c r="B9" s="400" t="s">
        <v>8</v>
      </c>
      <c r="C9" s="142" t="s">
        <v>3</v>
      </c>
      <c r="D9" s="143">
        <f>資金積算【リンク元】!$E$76</f>
        <v>0</v>
      </c>
      <c r="E9" s="143">
        <f>資金積算【リンク元】!$E$77</f>
        <v>0</v>
      </c>
      <c r="F9" s="143">
        <f>資金積算【リンク元】!$E$78</f>
        <v>0</v>
      </c>
      <c r="G9" s="143">
        <f>資金積算【リンク元】!$E$79</f>
        <v>0</v>
      </c>
      <c r="H9" s="144">
        <f>SUM(D9:G9)</f>
        <v>0</v>
      </c>
    </row>
    <row r="10" spans="1:8" ht="36" customHeight="1">
      <c r="A10" s="145"/>
      <c r="B10" s="400"/>
      <c r="C10" s="142" t="s">
        <v>2</v>
      </c>
      <c r="D10" s="143">
        <f>資金積算【リンク元】!$E$126</f>
        <v>0</v>
      </c>
      <c r="E10" s="143">
        <f>資金積算【リンク元】!$E$127</f>
        <v>0</v>
      </c>
      <c r="F10" s="143">
        <f>資金積算【リンク元】!$E$128</f>
        <v>0</v>
      </c>
      <c r="G10" s="143">
        <f>資金積算【リンク元】!$E$129</f>
        <v>0</v>
      </c>
      <c r="H10" s="144">
        <f>SUM(D10:G10)</f>
        <v>0</v>
      </c>
    </row>
    <row r="11" spans="1:8" ht="36" customHeight="1">
      <c r="A11" s="145"/>
      <c r="B11" s="400"/>
      <c r="C11" s="142" t="s">
        <v>1</v>
      </c>
      <c r="D11" s="144">
        <f>SUM(D9:D10)</f>
        <v>0</v>
      </c>
      <c r="E11" s="144">
        <f>SUM(E9:E10)</f>
        <v>0</v>
      </c>
      <c r="F11" s="144">
        <f>SUM(F9:F10)</f>
        <v>0</v>
      </c>
      <c r="G11" s="144">
        <f>SUM(G9:G10)</f>
        <v>0</v>
      </c>
      <c r="H11" s="144">
        <f>SUM(H9:H10)</f>
        <v>0</v>
      </c>
    </row>
    <row r="12" spans="1:8" ht="36" customHeight="1">
      <c r="A12" s="145"/>
      <c r="B12" s="400" t="s">
        <v>7</v>
      </c>
      <c r="C12" s="142" t="s">
        <v>3</v>
      </c>
      <c r="D12" s="143">
        <f>資金積算【リンク元】!$F$76</f>
        <v>0</v>
      </c>
      <c r="E12" s="143">
        <f>資金積算【リンク元】!$F$77</f>
        <v>0</v>
      </c>
      <c r="F12" s="143">
        <f>資金積算【リンク元】!$F$78</f>
        <v>0</v>
      </c>
      <c r="G12" s="143">
        <f>資金積算【リンク元】!$F$79</f>
        <v>0</v>
      </c>
      <c r="H12" s="144">
        <f>SUM(D12:G12)</f>
        <v>0</v>
      </c>
    </row>
    <row r="13" spans="1:8" ht="36" customHeight="1">
      <c r="A13" s="145"/>
      <c r="B13" s="400"/>
      <c r="C13" s="142" t="s">
        <v>2</v>
      </c>
      <c r="D13" s="143">
        <f>資金積算【リンク元】!$F$126</f>
        <v>0</v>
      </c>
      <c r="E13" s="143">
        <f>資金積算【リンク元】!$F$127</f>
        <v>0</v>
      </c>
      <c r="F13" s="143">
        <f>資金積算【リンク元】!$F$128</f>
        <v>0</v>
      </c>
      <c r="G13" s="143">
        <f>資金積算【リンク元】!$F$129</f>
        <v>0</v>
      </c>
      <c r="H13" s="144">
        <f>SUM(D13:G13)</f>
        <v>0</v>
      </c>
    </row>
    <row r="14" spans="1:8" ht="36" customHeight="1">
      <c r="A14" s="145"/>
      <c r="B14" s="400"/>
      <c r="C14" s="142" t="s">
        <v>1</v>
      </c>
      <c r="D14" s="144">
        <f>SUM(D12:D13)</f>
        <v>0</v>
      </c>
      <c r="E14" s="144">
        <f>SUM(E12:E13)</f>
        <v>0</v>
      </c>
      <c r="F14" s="144">
        <f>SUM(F12:F13)</f>
        <v>0</v>
      </c>
      <c r="G14" s="144">
        <f>SUM(G12:G13)</f>
        <v>0</v>
      </c>
      <c r="H14" s="144">
        <f t="shared" ref="H14" si="0">SUM(H12:H13)</f>
        <v>0</v>
      </c>
    </row>
    <row r="15" spans="1:8" ht="36" customHeight="1">
      <c r="A15" s="145"/>
      <c r="B15" s="400" t="s">
        <v>6</v>
      </c>
      <c r="C15" s="142" t="s">
        <v>3</v>
      </c>
      <c r="D15" s="143">
        <f>資金積算【リンク元】!$G$76</f>
        <v>0</v>
      </c>
      <c r="E15" s="143">
        <f>資金積算【リンク元】!$G$77</f>
        <v>0</v>
      </c>
      <c r="F15" s="143">
        <f>資金積算【リンク元】!$G$78</f>
        <v>0</v>
      </c>
      <c r="G15" s="143">
        <f>資金積算【リンク元】!$G$79</f>
        <v>0</v>
      </c>
      <c r="H15" s="144">
        <f>SUM(D15:G15)</f>
        <v>0</v>
      </c>
    </row>
    <row r="16" spans="1:8" ht="36" customHeight="1">
      <c r="A16" s="145"/>
      <c r="B16" s="400"/>
      <c r="C16" s="142" t="s">
        <v>2</v>
      </c>
      <c r="D16" s="143">
        <f>資金積算【リンク元】!$G$126</f>
        <v>0</v>
      </c>
      <c r="E16" s="143">
        <f>資金積算【リンク元】!$G$127</f>
        <v>0</v>
      </c>
      <c r="F16" s="143">
        <f>資金積算【リンク元】!$G$128</f>
        <v>0</v>
      </c>
      <c r="G16" s="143">
        <f>資金積算【リンク元】!$G$129</f>
        <v>0</v>
      </c>
      <c r="H16" s="144">
        <f>SUM(D16:G16)</f>
        <v>0</v>
      </c>
    </row>
    <row r="17" spans="1:8" ht="36" customHeight="1">
      <c r="A17" s="145"/>
      <c r="B17" s="400"/>
      <c r="C17" s="142" t="s">
        <v>1</v>
      </c>
      <c r="D17" s="144">
        <f>SUM(D15:D16)</f>
        <v>0</v>
      </c>
      <c r="E17" s="144">
        <f>SUM(E15:E16)</f>
        <v>0</v>
      </c>
      <c r="F17" s="144">
        <f>SUM(F15:F16)</f>
        <v>0</v>
      </c>
      <c r="G17" s="144">
        <f>SUM(G15:G16)</f>
        <v>0</v>
      </c>
      <c r="H17" s="144">
        <f t="shared" ref="H17" si="1">SUM(H15:H16)</f>
        <v>0</v>
      </c>
    </row>
    <row r="18" spans="1:8" ht="36" customHeight="1">
      <c r="A18" s="145"/>
      <c r="B18" s="400" t="s">
        <v>5</v>
      </c>
      <c r="C18" s="142" t="s">
        <v>3</v>
      </c>
      <c r="D18" s="143">
        <f>資金積算【リンク元】!$H$76</f>
        <v>0</v>
      </c>
      <c r="E18" s="143">
        <f>資金積算【リンク元】!$H$77</f>
        <v>0</v>
      </c>
      <c r="F18" s="143">
        <f>資金積算【リンク元】!$H$78</f>
        <v>0</v>
      </c>
      <c r="G18" s="143">
        <f>資金積算【リンク元】!$H$79</f>
        <v>0</v>
      </c>
      <c r="H18" s="144">
        <f>SUM(D18:G18)</f>
        <v>0</v>
      </c>
    </row>
    <row r="19" spans="1:8" ht="36" customHeight="1">
      <c r="A19" s="145"/>
      <c r="B19" s="400"/>
      <c r="C19" s="142" t="s">
        <v>2</v>
      </c>
      <c r="D19" s="143">
        <f>資金積算【リンク元】!$H$126</f>
        <v>0</v>
      </c>
      <c r="E19" s="143">
        <f>資金積算【リンク元】!$H$127</f>
        <v>0</v>
      </c>
      <c r="F19" s="143">
        <f>資金積算【リンク元】!$H$128</f>
        <v>0</v>
      </c>
      <c r="G19" s="143">
        <f>資金積算【リンク元】!$H$129</f>
        <v>0</v>
      </c>
      <c r="H19" s="144">
        <f>SUM(D19:G19)</f>
        <v>0</v>
      </c>
    </row>
    <row r="20" spans="1:8" ht="36" customHeight="1">
      <c r="A20" s="145"/>
      <c r="B20" s="400"/>
      <c r="C20" s="142" t="s">
        <v>1</v>
      </c>
      <c r="D20" s="144">
        <f>SUM(D18:D19)</f>
        <v>0</v>
      </c>
      <c r="E20" s="144">
        <f>SUM(E18:E19)</f>
        <v>0</v>
      </c>
      <c r="F20" s="144">
        <f>SUM(F18:F19)</f>
        <v>0</v>
      </c>
      <c r="G20" s="144">
        <f>SUM(G18:G19)</f>
        <v>0</v>
      </c>
      <c r="H20" s="144">
        <f>SUM(H18:H19)</f>
        <v>0</v>
      </c>
    </row>
    <row r="21" spans="1:8" ht="36" customHeight="1">
      <c r="A21" s="145"/>
      <c r="B21" s="400" t="s">
        <v>4</v>
      </c>
      <c r="C21" s="142" t="s">
        <v>3</v>
      </c>
      <c r="D21" s="144">
        <f>D6+D9+D12+D15+D18</f>
        <v>0</v>
      </c>
      <c r="E21" s="144">
        <f>E6+E9+E12+E15+E18</f>
        <v>0</v>
      </c>
      <c r="F21" s="144">
        <f>F6+F9+F12+F15+F18</f>
        <v>0</v>
      </c>
      <c r="G21" s="144">
        <f>G6+G9+G12+G15+G18</f>
        <v>0</v>
      </c>
      <c r="H21" s="144">
        <f>SUM(D21:G21)</f>
        <v>0</v>
      </c>
    </row>
    <row r="22" spans="1:8" ht="36" customHeight="1">
      <c r="A22" s="145"/>
      <c r="B22" s="400"/>
      <c r="C22" s="142" t="s">
        <v>2</v>
      </c>
      <c r="D22" s="144">
        <f>D7+D10+D13+D16+D19</f>
        <v>0</v>
      </c>
      <c r="E22" s="144">
        <f>E7+E10+E13+E16+E19</f>
        <v>0</v>
      </c>
      <c r="F22" s="144">
        <f t="shared" ref="F22" si="2">F7+F10+F13+F16+F19</f>
        <v>0</v>
      </c>
      <c r="G22" s="144">
        <f>G7+G10+G13+G16+G19</f>
        <v>0</v>
      </c>
      <c r="H22" s="144">
        <f>SUM(D22:G22)</f>
        <v>0</v>
      </c>
    </row>
    <row r="23" spans="1:8" ht="36" customHeight="1">
      <c r="A23" s="145"/>
      <c r="B23" s="400"/>
      <c r="C23" s="142" t="s">
        <v>1</v>
      </c>
      <c r="D23" s="144">
        <f>SUM(D21:D22)</f>
        <v>0</v>
      </c>
      <c r="E23" s="144">
        <f>SUM(E21:E22)</f>
        <v>0</v>
      </c>
      <c r="F23" s="144">
        <f>SUM(F21:F22)</f>
        <v>0</v>
      </c>
      <c r="G23" s="144">
        <f>SUM(G21:G22)</f>
        <v>0</v>
      </c>
      <c r="H23" s="144">
        <f>SUM(H21:H22)</f>
        <v>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B21:B23"/>
    <mergeCell ref="F2:H2"/>
    <mergeCell ref="B3:D3"/>
    <mergeCell ref="B4:B5"/>
    <mergeCell ref="C4:C5"/>
    <mergeCell ref="D4:H4"/>
    <mergeCell ref="B6:B8"/>
    <mergeCell ref="B9:B11"/>
    <mergeCell ref="B12:B14"/>
    <mergeCell ref="B15:B17"/>
    <mergeCell ref="B18:B20"/>
  </mergeCells>
  <phoneticPr fontId="1"/>
  <pageMargins left="0.70866141732283472" right="0.70866141732283472" top="0.74803149606299213" bottom="0.74803149606299213" header="0.31496062992125984" footer="0.31496062992125984"/>
  <pageSetup paperSize="9" scale="81" firstPageNumber="65" orientation="portrait" useFirstPageNumber="1" r:id="rId1"/>
  <headerFooter>
    <oddHeader>&amp;R
&amp;14様式４　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様式2の3,4作成資料</vt:lpstr>
      <vt:lpstr>資金積算【リンク元】</vt:lpstr>
      <vt:lpstr>人件費関係資金計画表</vt:lpstr>
      <vt:lpstr>緑の雇用積算</vt:lpstr>
      <vt:lpstr>様式4の4（3）ウ　資金調達方法【リンク先】</vt:lpstr>
      <vt:lpstr>資金積算【リンク元】!Print_Area</vt:lpstr>
      <vt:lpstr>'様式4の4（3）ウ　資金調達方法【リンク先】'!Print_Area</vt:lpstr>
      <vt:lpstr>緑の雇用積算!Print_Area</vt:lpstr>
      <vt:lpstr>資金積算【リンク元】!Print_Titles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2026-08-20T02:25:06Z</cp:lastPrinted>
  <dcterms:created xsi:type="dcterms:W3CDTF">2016-07-06T02:52:28Z</dcterms:created>
  <dcterms:modified xsi:type="dcterms:W3CDTF">2026-08-20T02:25:36Z</dcterms:modified>
</cp:coreProperties>
</file>