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01054_林業振興課\2 担い手・森林組合\04_認定事業主\R6\01_説明会\02_資料\"/>
    </mc:Choice>
  </mc:AlternateContent>
  <xr:revisionPtr revIDLastSave="0" documentId="13_ncr:1_{6E043DE1-9121-486C-A83D-2F58787281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2の3,4作成資料" sheetId="8" r:id="rId1"/>
    <sheet name="資金積算【リンク元】" sheetId="5" r:id="rId2"/>
    <sheet name="人件費関係資金計画表" sheetId="9" r:id="rId3"/>
    <sheet name="緑の雇用積算" sheetId="7" r:id="rId4"/>
    <sheet name="様式4の4（3）ウ　資金調達方法【リンク先】" sheetId="4" r:id="rId5"/>
  </sheets>
  <definedNames>
    <definedName name="_xlnm.Print_Area" localSheetId="1">資金積算【リンク元】!$A$1:$J$136</definedName>
    <definedName name="_xlnm.Print_Area" localSheetId="4">'様式4の4（3）ウ　資金調達方法【リンク先】'!$A$1:$H$23</definedName>
    <definedName name="_xlnm.Print_Area" localSheetId="3">緑の雇用積算!$A$1:$S$51</definedName>
    <definedName name="_xlnm.Print_Titles" localSheetId="1">資金積算【リンク元】!$1:$3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7" l="1"/>
  <c r="G26" i="7"/>
  <c r="C10" i="9"/>
  <c r="F2" i="4"/>
  <c r="H126" i="5"/>
  <c r="H130" i="5" s="1"/>
  <c r="I119" i="5"/>
  <c r="I112" i="5"/>
  <c r="I104" i="5"/>
  <c r="H104" i="5"/>
  <c r="I96" i="5"/>
  <c r="I88" i="5"/>
  <c r="I82" i="5"/>
  <c r="I70" i="5"/>
  <c r="I68" i="5"/>
  <c r="I64" i="5"/>
  <c r="I61" i="5"/>
  <c r="J54" i="5"/>
  <c r="I54" i="5"/>
  <c r="I47" i="5"/>
  <c r="I40" i="5"/>
  <c r="J33" i="5"/>
  <c r="I33" i="5"/>
  <c r="I25" i="5"/>
  <c r="I13" i="5"/>
  <c r="J13" i="5" s="1"/>
  <c r="I14" i="5"/>
  <c r="I6" i="5"/>
  <c r="I7" i="5"/>
  <c r="I8" i="5"/>
  <c r="I9" i="5"/>
  <c r="I10" i="5"/>
  <c r="I11" i="5"/>
  <c r="I12" i="5"/>
  <c r="I15" i="5"/>
  <c r="I16" i="5"/>
  <c r="I17" i="5"/>
  <c r="I18" i="5"/>
  <c r="I19" i="5"/>
  <c r="I20" i="5"/>
  <c r="I21" i="5"/>
  <c r="I22" i="5"/>
  <c r="I23" i="5"/>
  <c r="I24" i="5"/>
  <c r="I26" i="5"/>
  <c r="I27" i="5"/>
  <c r="I28" i="5"/>
  <c r="I29" i="5"/>
  <c r="I30" i="5"/>
  <c r="I31" i="5"/>
  <c r="I32" i="5"/>
  <c r="I34" i="5"/>
  <c r="I35" i="5"/>
  <c r="I36" i="5"/>
  <c r="I37" i="5"/>
  <c r="I38" i="5"/>
  <c r="I39" i="5"/>
  <c r="I41" i="5"/>
  <c r="I42" i="5"/>
  <c r="I43" i="5"/>
  <c r="I44" i="5"/>
  <c r="I45" i="5"/>
  <c r="I46" i="5"/>
  <c r="I48" i="5"/>
  <c r="I49" i="5"/>
  <c r="I50" i="5"/>
  <c r="I51" i="5"/>
  <c r="I52" i="5"/>
  <c r="I53" i="5"/>
  <c r="I55" i="5"/>
  <c r="I56" i="5"/>
  <c r="I57" i="5"/>
  <c r="I58" i="5"/>
  <c r="I59" i="5"/>
  <c r="I60" i="5"/>
  <c r="I62" i="5"/>
  <c r="I63" i="5"/>
  <c r="I65" i="5"/>
  <c r="I66" i="5"/>
  <c r="I67" i="5"/>
  <c r="I69" i="5"/>
  <c r="I71" i="5"/>
  <c r="I72" i="5"/>
  <c r="I73" i="5"/>
  <c r="I74" i="5"/>
  <c r="I5" i="5"/>
  <c r="E126" i="5"/>
  <c r="E131" i="5" s="1"/>
  <c r="F126" i="5"/>
  <c r="G126" i="5"/>
  <c r="E127" i="5"/>
  <c r="F127" i="5"/>
  <c r="G127" i="5"/>
  <c r="H127" i="5"/>
  <c r="E128" i="5"/>
  <c r="F128" i="5"/>
  <c r="G128" i="5"/>
  <c r="H128" i="5"/>
  <c r="E129" i="5"/>
  <c r="F129" i="5"/>
  <c r="G129" i="5"/>
  <c r="H129" i="5"/>
  <c r="D129" i="5"/>
  <c r="D128" i="5"/>
  <c r="D127" i="5"/>
  <c r="D126" i="5"/>
  <c r="F152" i="8"/>
  <c r="F151" i="8"/>
  <c r="F150" i="8"/>
  <c r="E152" i="8"/>
  <c r="E151" i="8"/>
  <c r="E150" i="8"/>
  <c r="F149" i="8"/>
  <c r="E149" i="8"/>
  <c r="F148" i="8"/>
  <c r="E148" i="8"/>
  <c r="F142" i="8"/>
  <c r="E142" i="8"/>
  <c r="F141" i="8"/>
  <c r="E141" i="8"/>
  <c r="F140" i="8"/>
  <c r="E140" i="8"/>
  <c r="F139" i="8"/>
  <c r="E139" i="8"/>
  <c r="E143" i="8" s="1"/>
  <c r="F138" i="8"/>
  <c r="F143" i="8" s="1"/>
  <c r="E138" i="8"/>
  <c r="F132" i="8"/>
  <c r="F131" i="8"/>
  <c r="E132" i="8"/>
  <c r="E131" i="8"/>
  <c r="F130" i="8"/>
  <c r="E130" i="8"/>
  <c r="F129" i="8"/>
  <c r="E129" i="8"/>
  <c r="E133" i="8" s="1"/>
  <c r="F128" i="8"/>
  <c r="F133" i="8" s="1"/>
  <c r="E128" i="8"/>
  <c r="F122" i="8"/>
  <c r="F121" i="8"/>
  <c r="F120" i="8"/>
  <c r="E122" i="8"/>
  <c r="E121" i="8"/>
  <c r="E120" i="8"/>
  <c r="E119" i="8"/>
  <c r="F119" i="8"/>
  <c r="I102" i="5"/>
  <c r="F118" i="8"/>
  <c r="E118" i="8"/>
  <c r="F112" i="8"/>
  <c r="F111" i="8"/>
  <c r="E112" i="8"/>
  <c r="E111" i="8"/>
  <c r="F110" i="8"/>
  <c r="E110" i="8"/>
  <c r="F109" i="8"/>
  <c r="E109" i="8"/>
  <c r="F108" i="8"/>
  <c r="F113" i="8" s="1"/>
  <c r="E108" i="8"/>
  <c r="F102" i="8"/>
  <c r="E102" i="8"/>
  <c r="F101" i="8"/>
  <c r="E101" i="8"/>
  <c r="F100" i="8"/>
  <c r="E100" i="8"/>
  <c r="F99" i="8"/>
  <c r="E99" i="8"/>
  <c r="F98" i="8"/>
  <c r="E98" i="8"/>
  <c r="F90" i="8"/>
  <c r="F89" i="8"/>
  <c r="F88" i="8"/>
  <c r="E90" i="8"/>
  <c r="E89" i="8"/>
  <c r="E88" i="8"/>
  <c r="F87" i="8"/>
  <c r="E87" i="8"/>
  <c r="F86" i="8"/>
  <c r="E86" i="8"/>
  <c r="F80" i="8"/>
  <c r="E80" i="8"/>
  <c r="F79" i="8"/>
  <c r="E79" i="8"/>
  <c r="F78" i="8"/>
  <c r="E78" i="8"/>
  <c r="F77" i="8"/>
  <c r="E77" i="8"/>
  <c r="F76" i="8"/>
  <c r="E76" i="8"/>
  <c r="E125" i="5"/>
  <c r="F125" i="5"/>
  <c r="G125" i="5"/>
  <c r="H125" i="5"/>
  <c r="H79" i="5"/>
  <c r="E76" i="5"/>
  <c r="F76" i="5"/>
  <c r="G76" i="5"/>
  <c r="H76" i="5"/>
  <c r="E77" i="5"/>
  <c r="F77" i="5"/>
  <c r="G77" i="5"/>
  <c r="H77" i="5"/>
  <c r="E78" i="5"/>
  <c r="F78" i="5"/>
  <c r="G78" i="5"/>
  <c r="H78" i="5"/>
  <c r="E79" i="5"/>
  <c r="F79" i="5"/>
  <c r="G79" i="5"/>
  <c r="D79" i="5"/>
  <c r="D78" i="5"/>
  <c r="D77" i="5"/>
  <c r="D76" i="5"/>
  <c r="H68" i="5"/>
  <c r="G68" i="5"/>
  <c r="F68" i="5"/>
  <c r="E68" i="5"/>
  <c r="D68" i="5"/>
  <c r="F70" i="8"/>
  <c r="E70" i="8"/>
  <c r="F69" i="8"/>
  <c r="E69" i="8"/>
  <c r="F68" i="8"/>
  <c r="E68" i="8"/>
  <c r="F67" i="8"/>
  <c r="E67" i="8"/>
  <c r="F66" i="8"/>
  <c r="E66" i="8"/>
  <c r="D130" i="5" l="1"/>
  <c r="F153" i="8"/>
  <c r="E153" i="8"/>
  <c r="I77" i="5"/>
  <c r="I78" i="5"/>
  <c r="I76" i="5"/>
  <c r="D6" i="4"/>
  <c r="I79" i="5"/>
  <c r="I75" i="5"/>
  <c r="E113" i="8"/>
  <c r="E103" i="8"/>
  <c r="F103" i="8"/>
  <c r="D131" i="5"/>
  <c r="D132" i="5"/>
  <c r="F91" i="8"/>
  <c r="D133" i="5"/>
  <c r="E91" i="8"/>
  <c r="F81" i="8"/>
  <c r="E81" i="8"/>
  <c r="D134" i="5"/>
  <c r="J68" i="5"/>
  <c r="F60" i="8"/>
  <c r="E60" i="8"/>
  <c r="F59" i="8"/>
  <c r="E59" i="8"/>
  <c r="F58" i="8"/>
  <c r="E58" i="8"/>
  <c r="F57" i="8"/>
  <c r="E57" i="8"/>
  <c r="F56" i="8"/>
  <c r="E56" i="8"/>
  <c r="F49" i="8"/>
  <c r="F50" i="8"/>
  <c r="F48" i="8"/>
  <c r="F47" i="8"/>
  <c r="F46" i="8"/>
  <c r="E50" i="8"/>
  <c r="E49" i="8"/>
  <c r="E48" i="8"/>
  <c r="E47" i="8"/>
  <c r="E46" i="8"/>
  <c r="F40" i="8"/>
  <c r="E40" i="8"/>
  <c r="F39" i="8"/>
  <c r="E39" i="8"/>
  <c r="F38" i="8"/>
  <c r="E38" i="8"/>
  <c r="F37" i="8"/>
  <c r="E37" i="8"/>
  <c r="E36" i="8"/>
  <c r="F36" i="8"/>
  <c r="F30" i="8"/>
  <c r="E30" i="8"/>
  <c r="F29" i="8"/>
  <c r="E29" i="8"/>
  <c r="F28" i="8"/>
  <c r="E28" i="8"/>
  <c r="E27" i="8"/>
  <c r="E26" i="8"/>
  <c r="F27" i="8"/>
  <c r="F26" i="8"/>
  <c r="F20" i="8"/>
  <c r="E20" i="8"/>
  <c r="F19" i="8"/>
  <c r="E19" i="8"/>
  <c r="E17" i="8"/>
  <c r="F17" i="8"/>
  <c r="E18" i="8"/>
  <c r="F18" i="8"/>
  <c r="F16" i="8"/>
  <c r="E16" i="8"/>
  <c r="F10" i="8"/>
  <c r="E10" i="8"/>
  <c r="F9" i="8"/>
  <c r="E8" i="8"/>
  <c r="E9" i="8"/>
  <c r="F8" i="8"/>
  <c r="F7" i="8"/>
  <c r="E7" i="8"/>
  <c r="F6" i="8"/>
  <c r="E6" i="8"/>
  <c r="I80" i="5" l="1"/>
  <c r="E31" i="8"/>
  <c r="E61" i="8"/>
  <c r="E51" i="8"/>
  <c r="E41" i="8"/>
  <c r="F31" i="8"/>
  <c r="E21" i="8"/>
  <c r="F21" i="8"/>
  <c r="E11" i="8"/>
  <c r="F61" i="8"/>
  <c r="F11" i="8"/>
  <c r="F51" i="8"/>
  <c r="F41" i="8"/>
  <c r="E13" i="5" l="1"/>
  <c r="D13" i="5"/>
  <c r="A1" i="5"/>
  <c r="H61" i="5"/>
  <c r="G61" i="5"/>
  <c r="G54" i="5"/>
  <c r="F54" i="5"/>
  <c r="E54" i="5"/>
  <c r="D54" i="5"/>
  <c r="D40" i="5"/>
  <c r="H112" i="5"/>
  <c r="G112" i="5"/>
  <c r="F112" i="5"/>
  <c r="E112" i="5"/>
  <c r="D112" i="5"/>
  <c r="I111" i="5"/>
  <c r="I110" i="5"/>
  <c r="I109" i="5"/>
  <c r="I108" i="5"/>
  <c r="I107" i="5"/>
  <c r="I106" i="5"/>
  <c r="I105" i="5"/>
  <c r="H119" i="5"/>
  <c r="G119" i="5"/>
  <c r="F119" i="5"/>
  <c r="E119" i="5"/>
  <c r="D119" i="5"/>
  <c r="I118" i="5"/>
  <c r="I117" i="5"/>
  <c r="I116" i="5"/>
  <c r="I115" i="5"/>
  <c r="I114" i="5"/>
  <c r="I113" i="5"/>
  <c r="F27" i="9"/>
  <c r="F18" i="9"/>
  <c r="F13" i="9"/>
  <c r="F21" i="9" s="1"/>
  <c r="G11" i="9"/>
  <c r="F11" i="9"/>
  <c r="E10" i="9"/>
  <c r="E11" i="9" s="1"/>
  <c r="D10" i="9"/>
  <c r="D11" i="9" s="1"/>
  <c r="C11" i="9"/>
  <c r="H40" i="5"/>
  <c r="G40" i="5"/>
  <c r="F40" i="5"/>
  <c r="E40" i="5"/>
  <c r="H47" i="5"/>
  <c r="G47" i="5"/>
  <c r="F47" i="5"/>
  <c r="E47" i="5"/>
  <c r="D47" i="5"/>
  <c r="J119" i="5" l="1"/>
  <c r="J112" i="5"/>
  <c r="G13" i="9"/>
  <c r="G14" i="9" s="1"/>
  <c r="E14" i="9" s="1"/>
  <c r="F23" i="9"/>
  <c r="F22" i="9"/>
  <c r="F14" i="9"/>
  <c r="J40" i="5"/>
  <c r="J47" i="5"/>
  <c r="G21" i="9" l="1"/>
  <c r="G23" i="9" s="1"/>
  <c r="F28" i="9"/>
  <c r="F29" i="9" s="1"/>
  <c r="F24" i="9"/>
  <c r="G22" i="9" l="1"/>
  <c r="G24" i="9"/>
  <c r="G28" i="9"/>
  <c r="G29" i="9" s="1"/>
  <c r="P46" i="7" l="1"/>
  <c r="P45" i="7"/>
  <c r="P44" i="7"/>
  <c r="P43" i="7"/>
  <c r="P35" i="7"/>
  <c r="N5" i="7" s="1"/>
  <c r="N17" i="7" s="1"/>
  <c r="P34" i="7"/>
  <c r="P33" i="7"/>
  <c r="H5" i="7" s="1"/>
  <c r="P32" i="7"/>
  <c r="G29" i="7" s="1"/>
  <c r="G38" i="7" s="1"/>
  <c r="H15" i="7" s="1"/>
  <c r="P31" i="7"/>
  <c r="P30" i="7"/>
  <c r="N18" i="7"/>
  <c r="K18" i="7"/>
  <c r="H18" i="7"/>
  <c r="N14" i="7"/>
  <c r="K14" i="7"/>
  <c r="H14" i="7"/>
  <c r="H13" i="7"/>
  <c r="N12" i="7"/>
  <c r="K12" i="7"/>
  <c r="H12" i="7"/>
  <c r="N10" i="7"/>
  <c r="N11" i="7" s="1"/>
  <c r="K10" i="7"/>
  <c r="K11" i="7" s="1"/>
  <c r="H10" i="7"/>
  <c r="H11" i="7" s="1"/>
  <c r="N9" i="7"/>
  <c r="K9" i="7"/>
  <c r="H9" i="7"/>
  <c r="K5" i="7"/>
  <c r="J25" i="7" s="1"/>
  <c r="K17" i="7" l="1"/>
  <c r="I24" i="7" s="1"/>
  <c r="L38" i="7" s="1"/>
  <c r="G43" i="7"/>
  <c r="G36" i="7"/>
  <c r="G34" i="7"/>
  <c r="G35" i="7" s="1"/>
  <c r="G33" i="7"/>
  <c r="H16" i="7"/>
  <c r="G25" i="7"/>
  <c r="H17" i="7"/>
  <c r="L24" i="7"/>
  <c r="M25" i="7"/>
  <c r="F24" i="7" l="1"/>
  <c r="O38" i="7"/>
  <c r="K38" i="7"/>
  <c r="N38" i="7"/>
  <c r="M38" i="7"/>
  <c r="J26" i="7"/>
  <c r="M37" i="7"/>
  <c r="L37" i="7"/>
  <c r="O37" i="7"/>
  <c r="N37" i="7"/>
  <c r="K37" i="7"/>
  <c r="E42" i="7"/>
  <c r="N39" i="7"/>
  <c r="M26" i="7"/>
  <c r="L39" i="7"/>
  <c r="M39" i="7"/>
  <c r="O39" i="7"/>
  <c r="K39" i="7"/>
  <c r="P38" i="7" l="1"/>
  <c r="O40" i="7"/>
  <c r="O24" i="7"/>
  <c r="S38" i="7" s="1"/>
  <c r="O36" i="7"/>
  <c r="K36" i="7"/>
  <c r="N36" i="7"/>
  <c r="G44" i="7"/>
  <c r="S37" i="7" s="1"/>
  <c r="L36" i="7"/>
  <c r="M36" i="7"/>
  <c r="P39" i="7"/>
  <c r="K40" i="7"/>
  <c r="P37" i="7"/>
  <c r="L40" i="7"/>
  <c r="N40" i="7"/>
  <c r="M40" i="7"/>
  <c r="S39" i="7" l="1"/>
  <c r="P40" i="7"/>
  <c r="P36" i="7"/>
  <c r="I83" i="5" l="1"/>
  <c r="G16" i="4" l="1"/>
  <c r="G13" i="4"/>
  <c r="G7" i="4"/>
  <c r="F19" i="4"/>
  <c r="F16" i="4"/>
  <c r="F13" i="4"/>
  <c r="F10" i="4"/>
  <c r="F7" i="4"/>
  <c r="E16" i="4"/>
  <c r="E13" i="4"/>
  <c r="E10" i="4"/>
  <c r="D13" i="4"/>
  <c r="D10" i="4"/>
  <c r="D7" i="4"/>
  <c r="D125" i="5"/>
  <c r="I124" i="5"/>
  <c r="I129" i="5" s="1"/>
  <c r="I134" i="5" s="1"/>
  <c r="I123" i="5"/>
  <c r="I128" i="5" s="1"/>
  <c r="I122" i="5"/>
  <c r="I121" i="5"/>
  <c r="I120" i="5"/>
  <c r="G104" i="5"/>
  <c r="F104" i="5"/>
  <c r="E104" i="5"/>
  <c r="D104" i="5"/>
  <c r="I103" i="5"/>
  <c r="I101" i="5"/>
  <c r="I100" i="5"/>
  <c r="I99" i="5"/>
  <c r="I98" i="5"/>
  <c r="I97" i="5"/>
  <c r="H96" i="5"/>
  <c r="G96" i="5"/>
  <c r="F96" i="5"/>
  <c r="E96" i="5"/>
  <c r="D96" i="5"/>
  <c r="I95" i="5"/>
  <c r="I94" i="5"/>
  <c r="I93" i="5"/>
  <c r="I92" i="5"/>
  <c r="I91" i="5"/>
  <c r="I90" i="5"/>
  <c r="I89" i="5"/>
  <c r="H88" i="5"/>
  <c r="G88" i="5"/>
  <c r="F88" i="5"/>
  <c r="E88" i="5"/>
  <c r="D88" i="5"/>
  <c r="I87" i="5"/>
  <c r="I86" i="5"/>
  <c r="I85" i="5"/>
  <c r="I84" i="5"/>
  <c r="G18" i="4"/>
  <c r="G15" i="4"/>
  <c r="G12" i="4"/>
  <c r="G9" i="4"/>
  <c r="F15" i="4"/>
  <c r="F12" i="4"/>
  <c r="F9" i="4"/>
  <c r="E18" i="4"/>
  <c r="E15" i="4"/>
  <c r="D18" i="4"/>
  <c r="D15" i="4"/>
  <c r="D12" i="4"/>
  <c r="H75" i="5"/>
  <c r="G75" i="5"/>
  <c r="F75" i="5"/>
  <c r="E75" i="5"/>
  <c r="D75" i="5"/>
  <c r="F61" i="5"/>
  <c r="E61" i="5"/>
  <c r="D61" i="5"/>
  <c r="H54" i="5"/>
  <c r="H33" i="5"/>
  <c r="G33" i="5"/>
  <c r="F33" i="5"/>
  <c r="E33" i="5"/>
  <c r="D33" i="5"/>
  <c r="H25" i="5"/>
  <c r="G25" i="5"/>
  <c r="F25" i="5"/>
  <c r="E25" i="5"/>
  <c r="D25" i="5"/>
  <c r="H13" i="5"/>
  <c r="G13" i="5"/>
  <c r="F13" i="5"/>
  <c r="I126" i="5" l="1"/>
  <c r="I125" i="5"/>
  <c r="I127" i="5"/>
  <c r="F80" i="5"/>
  <c r="G80" i="5"/>
  <c r="D80" i="5"/>
  <c r="E80" i="5"/>
  <c r="H80" i="5"/>
  <c r="J96" i="5"/>
  <c r="H132" i="5"/>
  <c r="E17" i="4"/>
  <c r="F14" i="4"/>
  <c r="J61" i="5"/>
  <c r="H15" i="4"/>
  <c r="F132" i="5"/>
  <c r="E12" i="4"/>
  <c r="E14" i="4" s="1"/>
  <c r="F11" i="4"/>
  <c r="J125" i="5"/>
  <c r="E134" i="5"/>
  <c r="G133" i="5"/>
  <c r="E7" i="4"/>
  <c r="D9" i="4"/>
  <c r="F17" i="4"/>
  <c r="G14" i="4"/>
  <c r="H13" i="4"/>
  <c r="E19" i="4"/>
  <c r="E20" i="4" s="1"/>
  <c r="D14" i="4"/>
  <c r="E132" i="5"/>
  <c r="E9" i="4"/>
  <c r="E11" i="4" s="1"/>
  <c r="H133" i="5"/>
  <c r="F18" i="4"/>
  <c r="F20" i="4" s="1"/>
  <c r="G17" i="4"/>
  <c r="E133" i="5"/>
  <c r="H134" i="5"/>
  <c r="G130" i="5"/>
  <c r="G19" i="4"/>
  <c r="G20" i="4" s="1"/>
  <c r="D16" i="4"/>
  <c r="H16" i="4" s="1"/>
  <c r="H131" i="5"/>
  <c r="D19" i="4"/>
  <c r="G132" i="5"/>
  <c r="F133" i="5"/>
  <c r="J25" i="5"/>
  <c r="G134" i="5"/>
  <c r="G131" i="5"/>
  <c r="F131" i="5"/>
  <c r="G10" i="4"/>
  <c r="G11" i="4" s="1"/>
  <c r="J104" i="5"/>
  <c r="E130" i="5"/>
  <c r="F134" i="5"/>
  <c r="F130" i="5"/>
  <c r="I130" i="5" l="1"/>
  <c r="J80" i="5"/>
  <c r="H7" i="4"/>
  <c r="I133" i="5"/>
  <c r="I131" i="5"/>
  <c r="H19" i="4"/>
  <c r="D17" i="4"/>
  <c r="I132" i="5"/>
  <c r="J75" i="5"/>
  <c r="H135" i="5"/>
  <c r="D135" i="5"/>
  <c r="H12" i="4"/>
  <c r="E22" i="4"/>
  <c r="D22" i="4"/>
  <c r="H10" i="4"/>
  <c r="D20" i="4"/>
  <c r="E135" i="5"/>
  <c r="H9" i="4"/>
  <c r="D11" i="4"/>
  <c r="G22" i="4"/>
  <c r="H18" i="4"/>
  <c r="J88" i="5"/>
  <c r="G135" i="5"/>
  <c r="F135" i="5"/>
  <c r="J130" i="5"/>
  <c r="I135" i="5" l="1"/>
  <c r="J135" i="5" s="1"/>
  <c r="H20" i="4"/>
  <c r="H11" i="4"/>
  <c r="G6" i="4" l="1"/>
  <c r="F6" i="4"/>
  <c r="E6" i="4"/>
  <c r="E21" i="4" l="1"/>
  <c r="E23" i="4" s="1"/>
  <c r="E8" i="4"/>
  <c r="H6" i="4"/>
  <c r="H8" i="4" s="1"/>
  <c r="D21" i="4"/>
  <c r="D8" i="4"/>
  <c r="F8" i="4"/>
  <c r="F21" i="4"/>
  <c r="G21" i="4"/>
  <c r="G23" i="4" s="1"/>
  <c r="G8" i="4"/>
  <c r="H21" i="4" l="1"/>
  <c r="D23" i="4"/>
  <c r="F22" i="4"/>
  <c r="H22" i="4" s="1"/>
  <c r="F23" i="4" l="1"/>
  <c r="H23" i="4"/>
  <c r="H14" i="4"/>
  <c r="H1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山梨県</author>
  </authors>
  <commentList>
    <comment ref="E1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括弧内に手当名入力</t>
        </r>
      </text>
    </comment>
    <comment ref="G1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括弧内に１人当の金額入力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山梨県</author>
  </authors>
  <commentList>
    <comment ref="F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上限１4０日</t>
        </r>
      </text>
    </comment>
    <comment ref="I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上限１４０日</t>
        </r>
      </text>
    </comment>
    <comment ref="L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上限１４０日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0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I1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L10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2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I12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L12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F13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F14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I14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L14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H15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トライアル雇用で利用した場合は空欄。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8" authorId="0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G18" authorId="0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女性研修生のみ</t>
        </r>
      </text>
    </comment>
    <comment ref="I18" authorId="0" shapeId="0" xr:uid="{00000000-0006-0000-02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J18" authorId="0" shapeId="0" xr:uid="{00000000-0006-0000-02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女性研修生のみ</t>
        </r>
      </text>
    </comment>
    <comment ref="L18" authorId="0" shapeId="0" xr:uid="{00000000-0006-0000-02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最大８ヶ月</t>
        </r>
      </text>
    </comment>
    <comment ref="M18" authorId="0" shapeId="0" xr:uid="{00000000-0006-0000-02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女性研修生のみ</t>
        </r>
      </text>
    </comment>
    <comment ref="E33" authorId="0" shapeId="0" xr:uid="{00000000-0006-0000-02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上限６０日</t>
        </r>
      </text>
    </comment>
    <comment ref="E34" authorId="0" shapeId="0" xr:uid="{00000000-0006-0000-02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最大３ヶ月</t>
        </r>
      </text>
    </comment>
    <comment ref="E36" authorId="0" shapeId="0" xr:uid="{00000000-0006-0000-02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最大３ヶ月</t>
        </r>
      </text>
    </comment>
    <comment ref="I48" authorId="0" shapeId="0" xr:uid="{00000000-0006-0000-0200-000018000000}">
      <text>
        <r>
          <rPr>
            <b/>
            <sz val="9"/>
            <color indexed="81"/>
            <rFont val="MS P ゴシック"/>
            <family val="3"/>
            <charset val="128"/>
          </rPr>
          <t>養成計画の内容を記入
（例）
現在FW研修中(FW1-1名、FW2-1名)の者を研修を継続して１、２年次にＦＷとして養成。
１年次と３年次に新規採用した者を３年次５年次にＦＷとして養成。
また、ＦL及びＦＭ研修は1年次に各1名養成。　　　など</t>
        </r>
      </text>
    </comment>
  </commentList>
</comments>
</file>

<file path=xl/sharedStrings.xml><?xml version="1.0" encoding="utf-8"?>
<sst xmlns="http://schemas.openxmlformats.org/spreadsheetml/2006/main" count="553" uniqueCount="214">
  <si>
    <t>補助金等</t>
    <rPh sb="0" eb="3">
      <t>ホジョキン</t>
    </rPh>
    <rPh sb="3" eb="4">
      <t>トウ</t>
    </rPh>
    <phoneticPr fontId="1"/>
  </si>
  <si>
    <t>合　　　　計</t>
  </si>
  <si>
    <t>事業の合理化</t>
  </si>
  <si>
    <t>雇用管理の改善</t>
  </si>
  <si>
    <t>合　　計</t>
  </si>
  <si>
    <t>５　年　次</t>
  </si>
  <si>
    <t>４　年　次</t>
  </si>
  <si>
    <t>３　年　次</t>
  </si>
  <si>
    <t>２　年　次</t>
  </si>
  <si>
    <t>１　年　次</t>
  </si>
  <si>
    <t>合計</t>
  </si>
  <si>
    <t>補助金</t>
  </si>
  <si>
    <t>市中銀行</t>
  </si>
  <si>
    <t>制度資金</t>
  </si>
  <si>
    <t>自己資金</t>
  </si>
  <si>
    <t>調　　　達　　　方　　　法</t>
  </si>
  <si>
    <t>項　　　　目</t>
  </si>
  <si>
    <t>年　次</t>
  </si>
  <si>
    <t>単位：千円</t>
    <rPh sb="0" eb="2">
      <t>タンイ</t>
    </rPh>
    <rPh sb="3" eb="5">
      <t>センエン</t>
    </rPh>
    <phoneticPr fontId="4"/>
  </si>
  <si>
    <t>　　ウ　資金調達方法</t>
    <rPh sb="4" eb="6">
      <t>シキン</t>
    </rPh>
    <rPh sb="6" eb="8">
      <t>チョウタツ</t>
    </rPh>
    <rPh sb="8" eb="10">
      <t>ホウホウ</t>
    </rPh>
    <phoneticPr fontId="4"/>
  </si>
  <si>
    <t>　</t>
    <phoneticPr fontId="6"/>
  </si>
  <si>
    <t>４　（ ３ ）</t>
    <phoneticPr fontId="6"/>
  </si>
  <si>
    <t>総合計</t>
    <rPh sb="0" eb="3">
      <t>ソウゴウケイ</t>
    </rPh>
    <phoneticPr fontId="4"/>
  </si>
  <si>
    <t>補助金</t>
    <rPh sb="0" eb="3">
      <t>ホジョキン</t>
    </rPh>
    <phoneticPr fontId="4"/>
  </si>
  <si>
    <t>市中資金</t>
    <rPh sb="0" eb="2">
      <t>シチュウ</t>
    </rPh>
    <rPh sb="2" eb="4">
      <t>シキン</t>
    </rPh>
    <phoneticPr fontId="4"/>
  </si>
  <si>
    <t>制度資金</t>
    <rPh sb="0" eb="2">
      <t>セイド</t>
    </rPh>
    <rPh sb="2" eb="4">
      <t>シキン</t>
    </rPh>
    <phoneticPr fontId="6"/>
  </si>
  <si>
    <t>自己資金</t>
    <rPh sb="0" eb="2">
      <t>ジコ</t>
    </rPh>
    <rPh sb="2" eb="4">
      <t>シキン</t>
    </rPh>
    <phoneticPr fontId="4"/>
  </si>
  <si>
    <t>合計</t>
    <rPh sb="0" eb="2">
      <t>ゴウケイ</t>
    </rPh>
    <phoneticPr fontId="4"/>
  </si>
  <si>
    <t>制度資金</t>
    <rPh sb="0" eb="2">
      <t>セイド</t>
    </rPh>
    <rPh sb="2" eb="4">
      <t>シキン</t>
    </rPh>
    <phoneticPr fontId="4"/>
  </si>
  <si>
    <t>計</t>
    <rPh sb="0" eb="1">
      <t>ケイ</t>
    </rPh>
    <phoneticPr fontId="4"/>
  </si>
  <si>
    <t>補助金</t>
    <rPh sb="0" eb="3">
      <t>ホジョキン</t>
    </rPh>
    <phoneticPr fontId="6"/>
  </si>
  <si>
    <t>賞与有り</t>
    <rPh sb="0" eb="2">
      <t>ショウヨ</t>
    </rPh>
    <rPh sb="2" eb="3">
      <t>ア</t>
    </rPh>
    <phoneticPr fontId="6"/>
  </si>
  <si>
    <t>年間費用</t>
    <rPh sb="0" eb="2">
      <t>ネンカン</t>
    </rPh>
    <rPh sb="2" eb="4">
      <t>ヒヨウ</t>
    </rPh>
    <phoneticPr fontId="6"/>
  </si>
  <si>
    <t>賞与なし</t>
    <rPh sb="0" eb="2">
      <t>ショウヨ</t>
    </rPh>
    <phoneticPr fontId="6"/>
  </si>
  <si>
    <t>費用</t>
    <rPh sb="0" eb="2">
      <t>ヒヨウ</t>
    </rPh>
    <phoneticPr fontId="6"/>
  </si>
  <si>
    <t>手当額計</t>
    <rPh sb="0" eb="2">
      <t>テアテ</t>
    </rPh>
    <rPh sb="2" eb="3">
      <t>ガク</t>
    </rPh>
    <rPh sb="3" eb="4">
      <t>ケイ</t>
    </rPh>
    <phoneticPr fontId="6"/>
  </si>
  <si>
    <t>手当額</t>
    <rPh sb="0" eb="2">
      <t>テアテ</t>
    </rPh>
    <rPh sb="2" eb="3">
      <t>ガク</t>
    </rPh>
    <phoneticPr fontId="6"/>
  </si>
  <si>
    <t>子供(　　　　　　/人)</t>
    <rPh sb="0" eb="2">
      <t>コドモ</t>
    </rPh>
    <rPh sb="10" eb="11">
      <t>ヒト</t>
    </rPh>
    <phoneticPr fontId="6"/>
  </si>
  <si>
    <t>配偶者</t>
    <rPh sb="0" eb="3">
      <t>ハイグウシャ</t>
    </rPh>
    <phoneticPr fontId="6"/>
  </si>
  <si>
    <t>扶養</t>
    <rPh sb="0" eb="2">
      <t>フヨウ</t>
    </rPh>
    <phoneticPr fontId="6"/>
  </si>
  <si>
    <t>その他
（　　　　　　　　）</t>
    <rPh sb="2" eb="3">
      <t>タ</t>
    </rPh>
    <phoneticPr fontId="6"/>
  </si>
  <si>
    <t>役職</t>
    <rPh sb="0" eb="2">
      <t>ヤクショク</t>
    </rPh>
    <phoneticPr fontId="6"/>
  </si>
  <si>
    <t>通勤</t>
    <rPh sb="0" eb="2">
      <t>ツウキン</t>
    </rPh>
    <phoneticPr fontId="6"/>
  </si>
  <si>
    <t>手当(1月)</t>
    <rPh sb="0" eb="2">
      <t>テアテ</t>
    </rPh>
    <rPh sb="4" eb="5">
      <t>ツキ</t>
    </rPh>
    <phoneticPr fontId="6"/>
  </si>
  <si>
    <t>小計</t>
    <rPh sb="0" eb="1">
      <t>ショウ</t>
    </rPh>
    <rPh sb="1" eb="2">
      <t>ケイ</t>
    </rPh>
    <phoneticPr fontId="6"/>
  </si>
  <si>
    <t>社会保険
合計</t>
    <rPh sb="0" eb="2">
      <t>シャカイ</t>
    </rPh>
    <rPh sb="2" eb="4">
      <t>ホケン</t>
    </rPh>
    <rPh sb="5" eb="7">
      <t>ゴウケイ</t>
    </rPh>
    <phoneticPr fontId="6"/>
  </si>
  <si>
    <t>保険料</t>
    <rPh sb="0" eb="2">
      <t>ホケン</t>
    </rPh>
    <phoneticPr fontId="6"/>
  </si>
  <si>
    <t>保険料率</t>
    <rPh sb="0" eb="2">
      <t>ホケン</t>
    </rPh>
    <rPh sb="2" eb="4">
      <t>リョウリツ</t>
    </rPh>
    <phoneticPr fontId="6"/>
  </si>
  <si>
    <t>介護保険該当</t>
    <rPh sb="0" eb="2">
      <t>カイゴ</t>
    </rPh>
    <rPh sb="2" eb="4">
      <t>ホケン</t>
    </rPh>
    <rPh sb="4" eb="6">
      <t>ガイトウ</t>
    </rPh>
    <phoneticPr fontId="6"/>
  </si>
  <si>
    <t>介護保険非該当</t>
    <rPh sb="0" eb="2">
      <t>カイゴ</t>
    </rPh>
    <rPh sb="2" eb="4">
      <t>ホケン</t>
    </rPh>
    <rPh sb="4" eb="7">
      <t>ヒガイトウ</t>
    </rPh>
    <phoneticPr fontId="6"/>
  </si>
  <si>
    <t>健康保険</t>
    <rPh sb="0" eb="2">
      <t>ケンコウ</t>
    </rPh>
    <rPh sb="2" eb="4">
      <t>ホケン</t>
    </rPh>
    <phoneticPr fontId="6"/>
  </si>
  <si>
    <t>厚生年金</t>
    <rPh sb="0" eb="2">
      <t>コウセイ</t>
    </rPh>
    <rPh sb="2" eb="4">
      <t>ネンキン</t>
    </rPh>
    <phoneticPr fontId="6"/>
  </si>
  <si>
    <t>雇用保険</t>
    <rPh sb="0" eb="2">
      <t>コヨウ</t>
    </rPh>
    <rPh sb="2" eb="4">
      <t>ホケン</t>
    </rPh>
    <phoneticPr fontId="6"/>
  </si>
  <si>
    <t>労災保険</t>
    <rPh sb="0" eb="2">
      <t>ロウサイ</t>
    </rPh>
    <rPh sb="2" eb="4">
      <t>ホケン</t>
    </rPh>
    <phoneticPr fontId="6"/>
  </si>
  <si>
    <t>保険料</t>
    <rPh sb="0" eb="3">
      <t>ホケンリョウ</t>
    </rPh>
    <phoneticPr fontId="6"/>
  </si>
  <si>
    <t>←プルダウン選択</t>
    <rPh sb="6" eb="8">
      <t>センタク</t>
    </rPh>
    <phoneticPr fontId="6"/>
  </si>
  <si>
    <t>４０歳未満[○]以上[×]</t>
    <rPh sb="2" eb="3">
      <t>サイ</t>
    </rPh>
    <rPh sb="3" eb="5">
      <t>ミマン</t>
    </rPh>
    <rPh sb="8" eb="10">
      <t>イジョウ</t>
    </rPh>
    <phoneticPr fontId="6"/>
  </si>
  <si>
    <t>給与月額</t>
    <rPh sb="0" eb="2">
      <t>キュウヨ</t>
    </rPh>
    <rPh sb="2" eb="4">
      <t>ゲツガク</t>
    </rPh>
    <phoneticPr fontId="6"/>
  </si>
  <si>
    <t>灰色セル自動計算</t>
    <rPh sb="0" eb="2">
      <t>ハイイロ</t>
    </rPh>
    <rPh sb="4" eb="6">
      <t>ジドウ</t>
    </rPh>
    <rPh sb="6" eb="8">
      <t>ケイサン</t>
    </rPh>
    <phoneticPr fontId="6"/>
  </si>
  <si>
    <t>入力不可</t>
    <rPh sb="0" eb="2">
      <t>ニュウリョク</t>
    </rPh>
    <rPh sb="2" eb="4">
      <t>フカ</t>
    </rPh>
    <phoneticPr fontId="6"/>
  </si>
  <si>
    <t>黄色セル手入力</t>
    <rPh sb="0" eb="2">
      <t>キイロ</t>
    </rPh>
    <rPh sb="4" eb="7">
      <t>テニュウリョク</t>
    </rPh>
    <phoneticPr fontId="6"/>
  </si>
  <si>
    <t>手入力</t>
    <rPh sb="0" eb="3">
      <t>テニュウリョク</t>
    </rPh>
    <phoneticPr fontId="6"/>
  </si>
  <si>
    <t>人件費関係資金計画表</t>
    <rPh sb="0" eb="3">
      <t>ジンケンヒ</t>
    </rPh>
    <rPh sb="3" eb="5">
      <t>カンケイ</t>
    </rPh>
    <rPh sb="5" eb="7">
      <t>シキン</t>
    </rPh>
    <rPh sb="7" eb="9">
      <t>ケイカク</t>
    </rPh>
    <rPh sb="9" eb="10">
      <t>ヒョウ</t>
    </rPh>
    <phoneticPr fontId="6"/>
  </si>
  <si>
    <t>備考</t>
    <rPh sb="0" eb="2">
      <t>ビコウ</t>
    </rPh>
    <phoneticPr fontId="4"/>
  </si>
  <si>
    <t>年次</t>
    <rPh sb="0" eb="2">
      <t>ネンジ</t>
    </rPh>
    <phoneticPr fontId="4"/>
  </si>
  <si>
    <t>細目</t>
    <rPh sb="0" eb="2">
      <t>サイモク</t>
    </rPh>
    <phoneticPr fontId="4"/>
  </si>
  <si>
    <t>調達方法</t>
    <rPh sb="0" eb="2">
      <t>チョウタツ</t>
    </rPh>
    <rPh sb="2" eb="4">
      <t>ホウホウ</t>
    </rPh>
    <phoneticPr fontId="4"/>
  </si>
  <si>
    <t>項目</t>
    <rPh sb="0" eb="2">
      <t>コウモク</t>
    </rPh>
    <phoneticPr fontId="4"/>
  </si>
  <si>
    <t>(千円）</t>
    <rPh sb="1" eb="3">
      <t>センエン</t>
    </rPh>
    <phoneticPr fontId="6"/>
  </si>
  <si>
    <t>人員輸送車</t>
    <rPh sb="0" eb="2">
      <t>ジンイン</t>
    </rPh>
    <rPh sb="2" eb="5">
      <t>ユソウシャ</t>
    </rPh>
    <phoneticPr fontId="4"/>
  </si>
  <si>
    <t>林内作業車</t>
  </si>
  <si>
    <t>ホイールローダ</t>
  </si>
  <si>
    <t>クローラローダ</t>
  </si>
  <si>
    <t>バックホー</t>
  </si>
  <si>
    <t>グラップル付トラック</t>
  </si>
  <si>
    <t>クレーン付トラック</t>
  </si>
  <si>
    <t>プロセッサ</t>
  </si>
  <si>
    <t>スイングヤーダ</t>
  </si>
  <si>
    <t>タワーヤーダ</t>
  </si>
  <si>
    <t>ハーベスタ</t>
  </si>
  <si>
    <t>フォワーダ</t>
  </si>
  <si>
    <t xml:space="preserve">トラクタ（スキッダ） </t>
  </si>
  <si>
    <t>高性能林業機械リスト</t>
    <rPh sb="0" eb="3">
      <t>コウセイノウ</t>
    </rPh>
    <rPh sb="3" eb="5">
      <t>リンギョウ</t>
    </rPh>
    <rPh sb="5" eb="7">
      <t>キカイ</t>
    </rPh>
    <phoneticPr fontId="4"/>
  </si>
  <si>
    <t>助成額計</t>
    <rPh sb="0" eb="3">
      <t>ジョセイガク</t>
    </rPh>
    <rPh sb="3" eb="4">
      <t>ケイ</t>
    </rPh>
    <phoneticPr fontId="4"/>
  </si>
  <si>
    <t>人数計</t>
    <rPh sb="0" eb="2">
      <t>ニンズウ</t>
    </rPh>
    <rPh sb="2" eb="3">
      <t>ケイ</t>
    </rPh>
    <phoneticPr fontId="4"/>
  </si>
  <si>
    <t>TR　合計</t>
    <rPh sb="3" eb="5">
      <t>ゴウケイ</t>
    </rPh>
    <phoneticPr fontId="4"/>
  </si>
  <si>
    <t>助成額　合計</t>
    <rPh sb="0" eb="3">
      <t>ジョセイガク</t>
    </rPh>
    <rPh sb="4" eb="6">
      <t>ゴウケイ</t>
    </rPh>
    <phoneticPr fontId="4"/>
  </si>
  <si>
    <t>機械等経費</t>
    <rPh sb="0" eb="3">
      <t>キカイトウ</t>
    </rPh>
    <rPh sb="3" eb="5">
      <t>ケイヒ</t>
    </rPh>
    <phoneticPr fontId="4"/>
  </si>
  <si>
    <t>安全向上対策費</t>
    <rPh sb="0" eb="2">
      <t>アンゼン</t>
    </rPh>
    <rPh sb="2" eb="4">
      <t>コウジョウ</t>
    </rPh>
    <rPh sb="4" eb="7">
      <t>タイサクヒ</t>
    </rPh>
    <phoneticPr fontId="4"/>
  </si>
  <si>
    <t>研修準備費</t>
    <rPh sb="0" eb="2">
      <t>ケンシュウ</t>
    </rPh>
    <rPh sb="2" eb="4">
      <t>ジュンビ</t>
    </rPh>
    <rPh sb="4" eb="5">
      <t>ヒ</t>
    </rPh>
    <phoneticPr fontId="4"/>
  </si>
  <si>
    <t>資材費</t>
    <rPh sb="0" eb="2">
      <t>シザイ</t>
    </rPh>
    <rPh sb="2" eb="3">
      <t>ヒ</t>
    </rPh>
    <phoneticPr fontId="4"/>
  </si>
  <si>
    <t>助成金</t>
    <rPh sb="0" eb="3">
      <t>ジョセイキン</t>
    </rPh>
    <phoneticPr fontId="4"/>
  </si>
  <si>
    <t>研修業務管理費（月）</t>
    <rPh sb="0" eb="2">
      <t>ケンシュウ</t>
    </rPh>
    <rPh sb="2" eb="4">
      <t>ギョウム</t>
    </rPh>
    <rPh sb="4" eb="7">
      <t>カンリヒ</t>
    </rPh>
    <rPh sb="8" eb="9">
      <t>ツキ</t>
    </rPh>
    <phoneticPr fontId="4"/>
  </si>
  <si>
    <t>その他経費</t>
    <rPh sb="2" eb="3">
      <t>タ</t>
    </rPh>
    <rPh sb="3" eb="5">
      <t>ケイヒ</t>
    </rPh>
    <phoneticPr fontId="4"/>
  </si>
  <si>
    <t>雇用促進支援費</t>
    <rPh sb="0" eb="2">
      <t>コヨウ</t>
    </rPh>
    <rPh sb="2" eb="4">
      <t>ソクシン</t>
    </rPh>
    <rPh sb="4" eb="6">
      <t>シエン</t>
    </rPh>
    <rPh sb="6" eb="7">
      <t>ヒ</t>
    </rPh>
    <phoneticPr fontId="4"/>
  </si>
  <si>
    <t>就業環境整備費</t>
    <rPh sb="0" eb="2">
      <t>シュウギョウ</t>
    </rPh>
    <rPh sb="2" eb="4">
      <t>カンキョウ</t>
    </rPh>
    <rPh sb="4" eb="6">
      <t>セイビ</t>
    </rPh>
    <rPh sb="6" eb="7">
      <t>ヒ</t>
    </rPh>
    <phoneticPr fontId="4"/>
  </si>
  <si>
    <t>研修
計画</t>
    <rPh sb="0" eb="2">
      <t>ケンシュウ</t>
    </rPh>
    <rPh sb="3" eb="5">
      <t>ケイカク</t>
    </rPh>
    <phoneticPr fontId="4"/>
  </si>
  <si>
    <t>労災保険料（技術習得推進費×６％）</t>
    <rPh sb="0" eb="2">
      <t>ロウサイ</t>
    </rPh>
    <rPh sb="2" eb="5">
      <t>ホケンリョウ</t>
    </rPh>
    <rPh sb="6" eb="8">
      <t>ギジュツ</t>
    </rPh>
    <rPh sb="8" eb="10">
      <t>シュウトク</t>
    </rPh>
    <rPh sb="10" eb="12">
      <t>スイシン</t>
    </rPh>
    <rPh sb="12" eb="13">
      <t>ヒ</t>
    </rPh>
    <phoneticPr fontId="4"/>
  </si>
  <si>
    <t>ＦＷ養成計画3(3)ウa</t>
    <rPh sb="2" eb="4">
      <t>ヨウセイ</t>
    </rPh>
    <rPh sb="4" eb="6">
      <t>ケイカク</t>
    </rPh>
    <phoneticPr fontId="4"/>
  </si>
  <si>
    <t>技術習得推進費（月）</t>
    <rPh sb="0" eb="2">
      <t>ギジュツ</t>
    </rPh>
    <rPh sb="2" eb="4">
      <t>シュウトク</t>
    </rPh>
    <rPh sb="4" eb="6">
      <t>スイシン</t>
    </rPh>
    <rPh sb="6" eb="7">
      <t>ヒ</t>
    </rPh>
    <rPh sb="8" eb="9">
      <t>ツキ</t>
    </rPh>
    <phoneticPr fontId="4"/>
  </si>
  <si>
    <t>研修生</t>
    <rPh sb="0" eb="3">
      <t>ケンシュウセイ</t>
    </rPh>
    <phoneticPr fontId="4"/>
  </si>
  <si>
    <t>採用計画</t>
    <rPh sb="0" eb="2">
      <t>サイヨウ</t>
    </rPh>
    <rPh sb="2" eb="4">
      <t>ケイカク</t>
    </rPh>
    <phoneticPr fontId="4"/>
  </si>
  <si>
    <t>指導費（日）</t>
    <rPh sb="0" eb="2">
      <t>シドウ</t>
    </rPh>
    <rPh sb="2" eb="3">
      <t>ヒ</t>
    </rPh>
    <rPh sb="4" eb="5">
      <t>ヒ</t>
    </rPh>
    <phoneticPr fontId="4"/>
  </si>
  <si>
    <t>計画書該当項目</t>
    <rPh sb="0" eb="3">
      <t>ケイカクショ</t>
    </rPh>
    <rPh sb="3" eb="5">
      <t>ガイトウ</t>
    </rPh>
    <rPh sb="5" eb="7">
      <t>コウモク</t>
    </rPh>
    <phoneticPr fontId="4"/>
  </si>
  <si>
    <t>5年次</t>
    <rPh sb="1" eb="3">
      <t>ネンジ</t>
    </rPh>
    <phoneticPr fontId="4"/>
  </si>
  <si>
    <t>4年次</t>
    <rPh sb="1" eb="3">
      <t>ネンジ</t>
    </rPh>
    <phoneticPr fontId="4"/>
  </si>
  <si>
    <t>3年次</t>
    <rPh sb="1" eb="3">
      <t>ネンジ</t>
    </rPh>
    <phoneticPr fontId="4"/>
  </si>
  <si>
    <t>2年次</t>
    <rPh sb="1" eb="3">
      <t>ネンジ</t>
    </rPh>
    <phoneticPr fontId="4"/>
  </si>
  <si>
    <t>1年次</t>
    <rPh sb="1" eb="3">
      <t>ネンジ</t>
    </rPh>
    <phoneticPr fontId="4"/>
  </si>
  <si>
    <t>助成額</t>
    <rPh sb="0" eb="2">
      <t>ジョセイ</t>
    </rPh>
    <rPh sb="2" eb="3">
      <t>ガク</t>
    </rPh>
    <phoneticPr fontId="4"/>
  </si>
  <si>
    <t>単価</t>
    <rPh sb="0" eb="2">
      <t>タンカ</t>
    </rPh>
    <phoneticPr fontId="4"/>
  </si>
  <si>
    <t>日数
（月数）</t>
    <rPh sb="0" eb="2">
      <t>ニッスウ</t>
    </rPh>
    <rPh sb="4" eb="6">
      <t>ツキスウ</t>
    </rPh>
    <phoneticPr fontId="4"/>
  </si>
  <si>
    <t>トライアル研修</t>
    <rPh sb="5" eb="7">
      <t>ケンシュウ</t>
    </rPh>
    <phoneticPr fontId="4"/>
  </si>
  <si>
    <t>科目</t>
    <rPh sb="0" eb="2">
      <t>カモク</t>
    </rPh>
    <phoneticPr fontId="4"/>
  </si>
  <si>
    <t>研修生数（人）</t>
    <rPh sb="0" eb="3">
      <t>ケンシュウセイ</t>
    </rPh>
    <rPh sb="3" eb="4">
      <t>スウ</t>
    </rPh>
    <rPh sb="5" eb="6">
      <t>ニン</t>
    </rPh>
    <phoneticPr fontId="4"/>
  </si>
  <si>
    <t>総合計</t>
    <rPh sb="0" eb="1">
      <t>ソウ</t>
    </rPh>
    <rPh sb="1" eb="3">
      <t>ゴウケイ</t>
    </rPh>
    <phoneticPr fontId="4"/>
  </si>
  <si>
    <t>ＦＷ３　合計</t>
    <rPh sb="4" eb="6">
      <t>ゴウケイ</t>
    </rPh>
    <phoneticPr fontId="4"/>
  </si>
  <si>
    <t>ＦＷ２　合計</t>
    <rPh sb="4" eb="6">
      <t>ゴウケイ</t>
    </rPh>
    <phoneticPr fontId="4"/>
  </si>
  <si>
    <t>ＦＷ１合計</t>
    <rPh sb="3" eb="5">
      <t>ゴウケイ</t>
    </rPh>
    <phoneticPr fontId="4"/>
  </si>
  <si>
    <t>労災保険料
（技術習得推進費×６％）</t>
    <rPh sb="0" eb="2">
      <t>ロウサイ</t>
    </rPh>
    <rPh sb="2" eb="5">
      <t>ホケンリョウ</t>
    </rPh>
    <rPh sb="7" eb="9">
      <t>ギジュツ</t>
    </rPh>
    <rPh sb="9" eb="11">
      <t>シュウトク</t>
    </rPh>
    <rPh sb="11" eb="13">
      <t>スイシン</t>
    </rPh>
    <rPh sb="13" eb="14">
      <t>ヒ</t>
    </rPh>
    <phoneticPr fontId="4"/>
  </si>
  <si>
    <t>フォレストワーカー研修（３年目）</t>
    <rPh sb="9" eb="11">
      <t>ケンシュウ</t>
    </rPh>
    <rPh sb="13" eb="15">
      <t>ネンメ</t>
    </rPh>
    <phoneticPr fontId="4"/>
  </si>
  <si>
    <t>フォレストワーカー研修（２年目）</t>
    <rPh sb="9" eb="11">
      <t>ケンシュウ</t>
    </rPh>
    <rPh sb="13" eb="15">
      <t>ネンメ</t>
    </rPh>
    <phoneticPr fontId="4"/>
  </si>
  <si>
    <t>フォレストワーカー研修（１年目）</t>
    <rPh sb="9" eb="11">
      <t>ケンシュウ</t>
    </rPh>
    <rPh sb="13" eb="15">
      <t>ネンメ</t>
    </rPh>
    <phoneticPr fontId="4"/>
  </si>
  <si>
    <t>自動入力</t>
    <rPh sb="0" eb="2">
      <t>ジドウ</t>
    </rPh>
    <rPh sb="2" eb="4">
      <t>ニュウリョク</t>
    </rPh>
    <phoneticPr fontId="4"/>
  </si>
  <si>
    <t>入力箇所</t>
    <rPh sb="0" eb="2">
      <t>ニュウリョク</t>
    </rPh>
    <rPh sb="2" eb="4">
      <t>カショ</t>
    </rPh>
    <phoneticPr fontId="4"/>
  </si>
  <si>
    <t>年間保険料（千円）←</t>
    <rPh sb="0" eb="2">
      <t>ネンカン</t>
    </rPh>
    <rPh sb="2" eb="5">
      <t>ホケンリョウ</t>
    </rPh>
    <rPh sb="6" eb="8">
      <t>センエン</t>
    </rPh>
    <phoneticPr fontId="1"/>
  </si>
  <si>
    <t>リスト</t>
    <phoneticPr fontId="4"/>
  </si>
  <si>
    <t>No</t>
    <phoneticPr fontId="4"/>
  </si>
  <si>
    <t>TR</t>
    <phoneticPr fontId="4"/>
  </si>
  <si>
    <t>ＦＭ研修</t>
    <rPh sb="2" eb="4">
      <t>ケンシュウ</t>
    </rPh>
    <phoneticPr fontId="4"/>
  </si>
  <si>
    <t>4イ</t>
    <phoneticPr fontId="4"/>
  </si>
  <si>
    <t>ＦＬ研修</t>
    <rPh sb="2" eb="4">
      <t>ケンシュウ</t>
    </rPh>
    <phoneticPr fontId="4"/>
  </si>
  <si>
    <t>助成金</t>
  </si>
  <si>
    <t>3(3)ウ(ｳ)a</t>
    <phoneticPr fontId="4"/>
  </si>
  <si>
    <t>養成
計画</t>
    <rPh sb="0" eb="2">
      <t>ヨウセイ</t>
    </rPh>
    <rPh sb="3" eb="5">
      <t>ケイカク</t>
    </rPh>
    <phoneticPr fontId="4"/>
  </si>
  <si>
    <t>ＦＬ・ＦＭ研修</t>
    <rPh sb="5" eb="7">
      <t>ケンシュウ</t>
    </rPh>
    <phoneticPr fontId="4"/>
  </si>
  <si>
    <t>ＦＷ３</t>
    <phoneticPr fontId="4"/>
  </si>
  <si>
    <t>ＦＷ２</t>
    <phoneticPr fontId="4"/>
  </si>
  <si>
    <t>3(3)ウa</t>
    <phoneticPr fontId="4"/>
  </si>
  <si>
    <t>3(3)ア(イ)</t>
    <phoneticPr fontId="4"/>
  </si>
  <si>
    <t>FW3</t>
    <phoneticPr fontId="4"/>
  </si>
  <si>
    <t>FW2</t>
    <phoneticPr fontId="4"/>
  </si>
  <si>
    <t>FW1</t>
    <phoneticPr fontId="4"/>
  </si>
  <si>
    <t>ＦＷ１</t>
    <phoneticPr fontId="4"/>
  </si>
  <si>
    <t>研修環境整備費</t>
    <rPh sb="0" eb="2">
      <t>ケンシュウ</t>
    </rPh>
    <rPh sb="2" eb="4">
      <t>カンキョウ</t>
    </rPh>
    <rPh sb="4" eb="6">
      <t>セイビ</t>
    </rPh>
    <rPh sb="6" eb="7">
      <t>ヒ</t>
    </rPh>
    <phoneticPr fontId="1"/>
  </si>
  <si>
    <t>ＦＷ１</t>
  </si>
  <si>
    <t>TR</t>
    <phoneticPr fontId="1"/>
  </si>
  <si>
    <t>FW</t>
    <phoneticPr fontId="1"/>
  </si>
  <si>
    <t>小計</t>
    <rPh sb="0" eb="2">
      <t>ショウケイ</t>
    </rPh>
    <phoneticPr fontId="1"/>
  </si>
  <si>
    <t>FW計</t>
    <rPh sb="2" eb="3">
      <t>ケイ</t>
    </rPh>
    <phoneticPr fontId="1"/>
  </si>
  <si>
    <t>会社名：</t>
    <rPh sb="0" eb="3">
      <t>カイシャメイ</t>
    </rPh>
    <phoneticPr fontId="4"/>
  </si>
  <si>
    <t>賞与</t>
    <rPh sb="0" eb="2">
      <t>ショウヨ</t>
    </rPh>
    <phoneticPr fontId="6"/>
  </si>
  <si>
    <t>夏（　　　　ヶ月分）</t>
    <rPh sb="0" eb="1">
      <t>ナツ</t>
    </rPh>
    <rPh sb="7" eb="8">
      <t>ゲツ</t>
    </rPh>
    <rPh sb="8" eb="9">
      <t>ブン</t>
    </rPh>
    <phoneticPr fontId="6"/>
  </si>
  <si>
    <t>１月当たり</t>
    <rPh sb="1" eb="2">
      <t>ゲツ</t>
    </rPh>
    <rPh sb="2" eb="3">
      <t>ア</t>
    </rPh>
    <phoneticPr fontId="6"/>
  </si>
  <si>
    <t>合計</t>
    <rPh sb="0" eb="2">
      <t>ゴウケイ</t>
    </rPh>
    <phoneticPr fontId="6"/>
  </si>
  <si>
    <t>合計</t>
    <rPh sb="0" eb="2">
      <t>ゴウケイ</t>
    </rPh>
    <phoneticPr fontId="1"/>
  </si>
  <si>
    <t>※⑥-２　シートより自動入力のため、編集不可</t>
    <rPh sb="10" eb="12">
      <t>ジドウ</t>
    </rPh>
    <rPh sb="12" eb="14">
      <t>ニュウリョク</t>
    </rPh>
    <rPh sb="18" eb="20">
      <t>ヘンシュウ</t>
    </rPh>
    <rPh sb="20" eb="22">
      <t>フカ</t>
    </rPh>
    <phoneticPr fontId="1"/>
  </si>
  <si>
    <t>日数（月数）</t>
    <rPh sb="0" eb="2">
      <t>ニッスウ</t>
    </rPh>
    <rPh sb="3" eb="5">
      <t>ツキスウ</t>
    </rPh>
    <phoneticPr fontId="4"/>
  </si>
  <si>
    <t>その他
経費</t>
    <rPh sb="2" eb="3">
      <t>タ</t>
    </rPh>
    <rPh sb="4" eb="6">
      <t>ケイヒ</t>
    </rPh>
    <phoneticPr fontId="4"/>
  </si>
  <si>
    <t>冬（　　　ヶ月分）</t>
    <rPh sb="0" eb="1">
      <t>フユ</t>
    </rPh>
    <rPh sb="6" eb="7">
      <t>ゲツ</t>
    </rPh>
    <phoneticPr fontId="6"/>
  </si>
  <si>
    <t>×</t>
  </si>
  <si>
    <t>イ　雇用管理</t>
    <rPh sb="2" eb="4">
      <t>コヨウ</t>
    </rPh>
    <rPh sb="4" eb="6">
      <t>カンリ</t>
    </rPh>
    <phoneticPr fontId="1"/>
  </si>
  <si>
    <t>　</t>
    <phoneticPr fontId="1"/>
  </si>
  <si>
    <t>（ア）雇用の安定化</t>
    <rPh sb="3" eb="5">
      <t>コヨウ</t>
    </rPh>
    <rPh sb="6" eb="9">
      <t>アンテイカ</t>
    </rPh>
    <phoneticPr fontId="1"/>
  </si>
  <si>
    <t>改善措置
の目標</t>
    <rPh sb="0" eb="2">
      <t>カイゼン</t>
    </rPh>
    <rPh sb="2" eb="4">
      <t>ソチ</t>
    </rPh>
    <rPh sb="6" eb="8">
      <t>モクヒョウ</t>
    </rPh>
    <phoneticPr fontId="1"/>
  </si>
  <si>
    <t>年次</t>
    <rPh sb="0" eb="2">
      <t>ネンジ</t>
    </rPh>
    <phoneticPr fontId="1"/>
  </si>
  <si>
    <t>改善措置の内容</t>
    <rPh sb="0" eb="2">
      <t>カイゼン</t>
    </rPh>
    <rPh sb="2" eb="4">
      <t>ソチ</t>
    </rPh>
    <rPh sb="5" eb="7">
      <t>ナイヨウ</t>
    </rPh>
    <phoneticPr fontId="1"/>
  </si>
  <si>
    <t>改善措置の実施方法</t>
    <rPh sb="0" eb="2">
      <t>カイゼン</t>
    </rPh>
    <rPh sb="2" eb="4">
      <t>ソチ</t>
    </rPh>
    <rPh sb="5" eb="7">
      <t>ジッシ</t>
    </rPh>
    <rPh sb="7" eb="9">
      <t>ホウホウ</t>
    </rPh>
    <phoneticPr fontId="1"/>
  </si>
  <si>
    <t>自己資金</t>
    <rPh sb="0" eb="4">
      <t>ジコシキン</t>
    </rPh>
    <phoneticPr fontId="1"/>
  </si>
  <si>
    <t>必要資金額
（単位；千円）</t>
    <rPh sb="0" eb="2">
      <t>ヒツヨウ</t>
    </rPh>
    <rPh sb="2" eb="5">
      <t>シキンガク</t>
    </rPh>
    <rPh sb="7" eb="9">
      <t>タンイ</t>
    </rPh>
    <rPh sb="10" eb="12">
      <t>センエン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</si>
  <si>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</si>
  <si>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</si>
  <si>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３年次</t>
    <rPh sb="1" eb="3">
      <t>ネンジ</t>
    </rPh>
    <phoneticPr fontId="1"/>
  </si>
  <si>
    <t>４年次</t>
    <rPh sb="1" eb="3">
      <t>ネンジ</t>
    </rPh>
    <phoneticPr fontId="1"/>
  </si>
  <si>
    <t>５年次</t>
    <rPh sb="1" eb="3">
      <t>ネンジ</t>
    </rPh>
    <phoneticPr fontId="1"/>
  </si>
  <si>
    <t>（イ）労働条件の改善</t>
    <rPh sb="3" eb="7">
      <t>ロウドウジョウケン</t>
    </rPh>
    <rPh sb="8" eb="10">
      <t>カイゼン</t>
    </rPh>
    <phoneticPr fontId="1"/>
  </si>
  <si>
    <t>（ウ）労働安全の確保</t>
    <rPh sb="3" eb="5">
      <t>ロウドウ</t>
    </rPh>
    <rPh sb="5" eb="7">
      <t>アンゼン</t>
    </rPh>
    <rPh sb="8" eb="10">
      <t>カクホ</t>
    </rPh>
    <phoneticPr fontId="1"/>
  </si>
  <si>
    <t>（エ）募集・採用の改善</t>
    <rPh sb="3" eb="5">
      <t>ボシュウ</t>
    </rPh>
    <rPh sb="6" eb="8">
      <t>サイヨウ</t>
    </rPh>
    <rPh sb="9" eb="11">
      <t>カイゼン</t>
    </rPh>
    <phoneticPr fontId="1"/>
  </si>
  <si>
    <t>（オ）教育訓練の充実</t>
    <rPh sb="3" eb="5">
      <t>キョウイク</t>
    </rPh>
    <rPh sb="5" eb="7">
      <t>クンレン</t>
    </rPh>
    <rPh sb="8" eb="10">
      <t>ジュウジツ</t>
    </rPh>
    <phoneticPr fontId="1"/>
  </si>
  <si>
    <t>（カ）女性労働者等の定着の推進</t>
    <rPh sb="3" eb="8">
      <t>ジョセイロウドウシャ</t>
    </rPh>
    <rPh sb="8" eb="9">
      <t>トウ</t>
    </rPh>
    <rPh sb="10" eb="12">
      <t>テイチャク</t>
    </rPh>
    <rPh sb="13" eb="15">
      <t>スイシン</t>
    </rPh>
    <phoneticPr fontId="1"/>
  </si>
  <si>
    <t>（キ）高年齢労働者の活躍の推進</t>
    <rPh sb="3" eb="6">
      <t>コウネンレイ</t>
    </rPh>
    <rPh sb="6" eb="9">
      <t>ロウドウシャ</t>
    </rPh>
    <rPh sb="10" eb="12">
      <t>カツヤク</t>
    </rPh>
    <rPh sb="13" eb="15">
      <t>スイシン</t>
    </rPh>
    <phoneticPr fontId="1"/>
  </si>
  <si>
    <t>（ク）林業分野における障害者雇用の促進</t>
    <rPh sb="3" eb="5">
      <t>リンギョウ</t>
    </rPh>
    <rPh sb="5" eb="7">
      <t>ブンヤ</t>
    </rPh>
    <rPh sb="11" eb="14">
      <t>ショウガイシャ</t>
    </rPh>
    <rPh sb="14" eb="16">
      <t>コヨウ</t>
    </rPh>
    <rPh sb="17" eb="19">
      <t>ソクシン</t>
    </rPh>
    <phoneticPr fontId="1"/>
  </si>
  <si>
    <t>（ケ）その他の雇用管理の改善</t>
    <rPh sb="5" eb="6">
      <t>タ</t>
    </rPh>
    <rPh sb="7" eb="9">
      <t>コヨウ</t>
    </rPh>
    <rPh sb="9" eb="11">
      <t>カンリ</t>
    </rPh>
    <rPh sb="12" eb="14">
      <t>カイゼン</t>
    </rPh>
    <phoneticPr fontId="1"/>
  </si>
  <si>
    <t>ウ　事業の合理化</t>
    <rPh sb="2" eb="4">
      <t>ジギョウ</t>
    </rPh>
    <rPh sb="5" eb="8">
      <t>ゴウリカ</t>
    </rPh>
    <phoneticPr fontId="1"/>
  </si>
  <si>
    <t>（ア）事業量の安定的確保</t>
    <phoneticPr fontId="1"/>
  </si>
  <si>
    <t>（イ）生産性の向上</t>
    <rPh sb="3" eb="6">
      <t>セイサンセイ</t>
    </rPh>
    <rPh sb="7" eb="9">
      <t>コウジョウ</t>
    </rPh>
    <phoneticPr fontId="1"/>
  </si>
  <si>
    <t>（ウ）「新しい林業」の実現に向けた対応</t>
    <phoneticPr fontId="1"/>
  </si>
  <si>
    <t>（エ）林業労働者のキャリアに応じた技能の向上</t>
    <phoneticPr fontId="1"/>
  </si>
  <si>
    <t>（オ）林業経営体間の連携強化</t>
    <phoneticPr fontId="1"/>
  </si>
  <si>
    <t>（カ）その他の事業の合理化</t>
    <rPh sb="5" eb="6">
      <t>タ</t>
    </rPh>
    <rPh sb="7" eb="9">
      <t>ジギョウ</t>
    </rPh>
    <rPh sb="10" eb="13">
      <t>ゴウリカ</t>
    </rPh>
    <phoneticPr fontId="1"/>
  </si>
  <si>
    <t>市中資金</t>
    <phoneticPr fontId="1"/>
  </si>
  <si>
    <t>事業体名</t>
    <rPh sb="0" eb="4">
      <t>ジギョウタイメイ</t>
    </rPh>
    <phoneticPr fontId="1"/>
  </si>
  <si>
    <t>〇〇林業</t>
    <rPh sb="2" eb="4">
      <t>リンギョウ</t>
    </rPh>
    <phoneticPr fontId="1"/>
  </si>
  <si>
    <t>資　金　計　画</t>
    <rPh sb="0" eb="1">
      <t>シ</t>
    </rPh>
    <rPh sb="2" eb="3">
      <t>カネ</t>
    </rPh>
    <rPh sb="4" eb="5">
      <t>ケイ</t>
    </rPh>
    <rPh sb="6" eb="7">
      <t>ガ</t>
    </rPh>
    <phoneticPr fontId="4"/>
  </si>
  <si>
    <t>イ　雇用管理の改善</t>
    <rPh sb="2" eb="4">
      <t>コヨウ</t>
    </rPh>
    <rPh sb="4" eb="6">
      <t>カンリ</t>
    </rPh>
    <rPh sb="7" eb="9">
      <t>カイゼン</t>
    </rPh>
    <phoneticPr fontId="4"/>
  </si>
  <si>
    <t>　（ア）雇用の安定化</t>
    <rPh sb="4" eb="6">
      <t>コヨウ</t>
    </rPh>
    <rPh sb="7" eb="9">
      <t>アンテイ</t>
    </rPh>
    <rPh sb="9" eb="10">
      <t>カ</t>
    </rPh>
    <phoneticPr fontId="4"/>
  </si>
  <si>
    <t>（イ）労働条件の改善</t>
    <rPh sb="3" eb="5">
      <t>ロウドウ</t>
    </rPh>
    <rPh sb="5" eb="7">
      <t>ジョウケン</t>
    </rPh>
    <rPh sb="8" eb="10">
      <t>カイゼン</t>
    </rPh>
    <phoneticPr fontId="4"/>
  </si>
  <si>
    <t>（ウ）労働安全の確保</t>
    <rPh sb="3" eb="7">
      <t>ロウドウアンゼン</t>
    </rPh>
    <rPh sb="8" eb="10">
      <t>カクホ</t>
    </rPh>
    <phoneticPr fontId="4"/>
  </si>
  <si>
    <t>（エ）募集・採用の改善</t>
    <rPh sb="3" eb="5">
      <t>ボシュウ</t>
    </rPh>
    <rPh sb="6" eb="8">
      <t>サイヨウ</t>
    </rPh>
    <rPh sb="9" eb="11">
      <t>カイゼン</t>
    </rPh>
    <phoneticPr fontId="4"/>
  </si>
  <si>
    <t>（オ）教育訓練の充実</t>
    <rPh sb="3" eb="5">
      <t>キョウイク</t>
    </rPh>
    <rPh sb="5" eb="7">
      <t>クンレン</t>
    </rPh>
    <rPh sb="8" eb="10">
      <t>ジュウジツ</t>
    </rPh>
    <phoneticPr fontId="4"/>
  </si>
  <si>
    <t>（カ）女性労働者等の
定着の促進</t>
    <phoneticPr fontId="4"/>
  </si>
  <si>
    <t>（キ）高年齢雇用者の
活躍の促進</t>
    <rPh sb="3" eb="6">
      <t>コウネンレイ</t>
    </rPh>
    <rPh sb="6" eb="9">
      <t>コヨウシャ</t>
    </rPh>
    <rPh sb="11" eb="13">
      <t>カツヤク</t>
    </rPh>
    <rPh sb="14" eb="16">
      <t>ソクシン</t>
    </rPh>
    <phoneticPr fontId="4"/>
  </si>
  <si>
    <t>（ク）林業分野における
障害者雇用の促進</t>
    <phoneticPr fontId="4"/>
  </si>
  <si>
    <t>（ケ）その他雇用管理の改善</t>
    <rPh sb="5" eb="6">
      <t>タ</t>
    </rPh>
    <rPh sb="6" eb="8">
      <t>コヨウ</t>
    </rPh>
    <rPh sb="8" eb="10">
      <t>カンリ</t>
    </rPh>
    <rPh sb="11" eb="13">
      <t>カイゼン</t>
    </rPh>
    <phoneticPr fontId="4"/>
  </si>
  <si>
    <t>イ　雇用管理の改善　計</t>
    <rPh sb="2" eb="4">
      <t>コヨウ</t>
    </rPh>
    <rPh sb="4" eb="6">
      <t>カンリ</t>
    </rPh>
    <rPh sb="7" eb="9">
      <t>カイゼン</t>
    </rPh>
    <rPh sb="10" eb="11">
      <t>ケイ</t>
    </rPh>
    <phoneticPr fontId="4"/>
  </si>
  <si>
    <t>ウ　事業の合理化</t>
    <rPh sb="2" eb="4">
      <t>ジギョウ</t>
    </rPh>
    <rPh sb="5" eb="8">
      <t>ゴウリカ</t>
    </rPh>
    <phoneticPr fontId="4"/>
  </si>
  <si>
    <t>（ア）事業量の安定的確保</t>
    <rPh sb="3" eb="6">
      <t>ジギョウリョウ</t>
    </rPh>
    <rPh sb="7" eb="9">
      <t>アンテイ</t>
    </rPh>
    <rPh sb="9" eb="10">
      <t>テキ</t>
    </rPh>
    <rPh sb="10" eb="12">
      <t>カクホ</t>
    </rPh>
    <phoneticPr fontId="4"/>
  </si>
  <si>
    <t>（イ）生産性の向上</t>
    <rPh sb="3" eb="6">
      <t>セイサンセイ</t>
    </rPh>
    <rPh sb="7" eb="9">
      <t>コウジョウ</t>
    </rPh>
    <phoneticPr fontId="4"/>
  </si>
  <si>
    <t>（エ）林業労働者のキャリア
に応じた技能の向上</t>
    <phoneticPr fontId="4"/>
  </si>
  <si>
    <t>（ウ）「新しい林業」の実現
に向けた対応</t>
    <phoneticPr fontId="4"/>
  </si>
  <si>
    <t>（カ）その他の事業の合理化</t>
    <rPh sb="5" eb="6">
      <t>タ</t>
    </rPh>
    <rPh sb="7" eb="9">
      <t>ジギョウ</t>
    </rPh>
    <rPh sb="10" eb="13">
      <t>ゴウリカ</t>
    </rPh>
    <phoneticPr fontId="4"/>
  </si>
  <si>
    <t>ウ　事業の合理化　計</t>
    <rPh sb="2" eb="4">
      <t>ジギョウ</t>
    </rPh>
    <rPh sb="5" eb="8">
      <t>ゴウリカ</t>
    </rPh>
    <rPh sb="9" eb="10">
      <t>ケイ</t>
    </rPh>
    <phoneticPr fontId="4"/>
  </si>
  <si>
    <t>（オ）林業経営体間
の連携強化</t>
    <phoneticPr fontId="4"/>
  </si>
  <si>
    <t>↓自動入力</t>
    <rPh sb="1" eb="5">
      <t>ジドウニュウリョク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</si>
</sst>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_ "/>
    <numFmt numFmtId="177" formatCode="000&quot;千円&quot;\ "/>
    <numFmt numFmtId="178" formatCode="00&quot;千円&quot;\ "/>
    <numFmt numFmtId="179" formatCode="#,##0.00_ "/>
    <numFmt numFmtId="180" formatCode="#,##0.0000_ "/>
    <numFmt numFmtId="181" formatCode="0_ ;[Red]\-0\ "/>
    <numFmt numFmtId="182" formatCode="#,##0.00000_ 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BIZ UDP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7A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ashDot">
        <color auto="1"/>
      </bottom>
      <diagonal/>
    </border>
    <border>
      <left style="dashDot">
        <color auto="1"/>
      </left>
      <right/>
      <top/>
      <bottom style="dashDot">
        <color auto="1"/>
      </bottom>
      <diagonal/>
    </border>
    <border>
      <left style="dashDot">
        <color auto="1"/>
      </left>
      <right/>
      <top/>
      <bottom/>
      <diagonal/>
    </border>
    <border>
      <left/>
      <right/>
      <top style="dashDot">
        <color auto="1"/>
      </top>
      <bottom/>
      <diagonal/>
    </border>
    <border>
      <left style="dashDot">
        <color auto="1"/>
      </left>
      <right/>
      <top style="dashDot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38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</cellStyleXfs>
  <cellXfs count="441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1" applyFill="1">
      <alignment vertical="center"/>
    </xf>
    <xf numFmtId="0" fontId="3" fillId="0" borderId="0" xfId="1" applyAlignment="1">
      <alignment horizontal="center" vertical="center"/>
    </xf>
    <xf numFmtId="0" fontId="3" fillId="0" borderId="0" xfId="1" applyProtection="1">
      <alignment vertical="center"/>
    </xf>
    <xf numFmtId="181" fontId="3" fillId="4" borderId="1" xfId="1" applyNumberFormat="1" applyFill="1" applyBorder="1" applyProtection="1">
      <alignment vertical="center"/>
    </xf>
    <xf numFmtId="38" fontId="3" fillId="0" borderId="1" xfId="1" applyNumberFormat="1" applyFill="1" applyBorder="1" applyProtection="1">
      <alignment vertical="center"/>
    </xf>
    <xf numFmtId="38" fontId="3" fillId="2" borderId="1" xfId="1" applyNumberFormat="1" applyFill="1" applyBorder="1" applyProtection="1">
      <alignment vertical="center"/>
    </xf>
    <xf numFmtId="38" fontId="3" fillId="4" borderId="1" xfId="1" applyNumberFormat="1" applyFill="1" applyBorder="1" applyProtection="1">
      <alignment vertical="center"/>
    </xf>
    <xf numFmtId="0" fontId="3" fillId="4" borderId="1" xfId="1" applyFill="1" applyBorder="1" applyProtection="1">
      <alignment vertical="center"/>
    </xf>
    <xf numFmtId="38" fontId="3" fillId="2" borderId="0" xfId="1" applyNumberFormat="1" applyFill="1" applyProtection="1">
      <alignment vertical="center"/>
    </xf>
    <xf numFmtId="0" fontId="3" fillId="0" borderId="0" xfId="1" applyAlignment="1" applyProtection="1">
      <alignment horizontal="right" vertical="center"/>
    </xf>
    <xf numFmtId="0" fontId="3" fillId="2" borderId="0" xfId="1" applyFill="1" applyProtection="1">
      <alignment vertical="center"/>
    </xf>
    <xf numFmtId="0" fontId="3" fillId="0" borderId="0" xfId="1" applyAlignment="1" applyProtection="1">
      <alignment vertical="top"/>
    </xf>
    <xf numFmtId="0" fontId="3" fillId="0" borderId="0" xfId="1" applyAlignment="1" applyProtection="1">
      <alignment vertical="center"/>
    </xf>
    <xf numFmtId="0" fontId="3" fillId="0" borderId="73" xfId="1" applyBorder="1" applyAlignment="1" applyProtection="1">
      <alignment horizontal="center"/>
    </xf>
    <xf numFmtId="0" fontId="3" fillId="0" borderId="95" xfId="1" applyBorder="1" applyAlignment="1" applyProtection="1">
      <alignment horizontal="center"/>
    </xf>
    <xf numFmtId="0" fontId="3" fillId="0" borderId="94" xfId="1" applyBorder="1" applyAlignment="1" applyProtection="1">
      <alignment horizontal="center"/>
    </xf>
    <xf numFmtId="0" fontId="3" fillId="0" borderId="1" xfId="1" applyBorder="1" applyAlignment="1" applyProtection="1">
      <alignment horizontal="center"/>
    </xf>
    <xf numFmtId="0" fontId="11" fillId="0" borderId="1" xfId="1" applyFont="1" applyBorder="1" applyAlignment="1" applyProtection="1">
      <alignment horizontal="center" shrinkToFit="1"/>
    </xf>
    <xf numFmtId="0" fontId="3" fillId="2" borderId="83" xfId="1" applyFill="1" applyBorder="1" applyProtection="1">
      <alignment vertical="center"/>
    </xf>
    <xf numFmtId="0" fontId="3" fillId="0" borderId="83" xfId="1" applyBorder="1" applyAlignment="1" applyProtection="1">
      <alignment horizontal="center" vertical="center"/>
    </xf>
    <xf numFmtId="0" fontId="3" fillId="2" borderId="74" xfId="1" applyFill="1" applyBorder="1" applyProtection="1">
      <alignment vertical="center"/>
    </xf>
    <xf numFmtId="0" fontId="3" fillId="0" borderId="74" xfId="1" applyBorder="1" applyAlignment="1" applyProtection="1">
      <alignment horizontal="center" vertical="center"/>
    </xf>
    <xf numFmtId="0" fontId="3" fillId="0" borderId="87" xfId="1" applyBorder="1" applyProtection="1">
      <alignment vertical="center"/>
    </xf>
    <xf numFmtId="0" fontId="3" fillId="0" borderId="81" xfId="1" applyBorder="1" applyProtection="1">
      <alignment vertical="center"/>
    </xf>
    <xf numFmtId="0" fontId="3" fillId="2" borderId="40" xfId="1" applyFill="1" applyBorder="1" applyProtection="1">
      <alignment vertical="center"/>
    </xf>
    <xf numFmtId="0" fontId="3" fillId="0" borderId="77" xfId="1" applyBorder="1" applyProtection="1">
      <alignment vertical="center"/>
    </xf>
    <xf numFmtId="0" fontId="3" fillId="2" borderId="43" xfId="1" applyFill="1" applyBorder="1" applyProtection="1">
      <alignment vertical="center"/>
    </xf>
    <xf numFmtId="38" fontId="0" fillId="2" borderId="80" xfId="2" applyFont="1" applyFill="1" applyBorder="1" applyProtection="1">
      <alignment vertical="center"/>
    </xf>
    <xf numFmtId="38" fontId="0" fillId="2" borderId="40" xfId="2" applyFont="1" applyFill="1" applyBorder="1" applyAlignment="1" applyProtection="1">
      <alignment vertical="center"/>
    </xf>
    <xf numFmtId="0" fontId="3" fillId="0" borderId="40" xfId="1" applyBorder="1" applyProtection="1">
      <alignment vertical="center"/>
    </xf>
    <xf numFmtId="0" fontId="3" fillId="0" borderId="43" xfId="1" applyBorder="1" applyProtection="1">
      <alignment vertical="center"/>
    </xf>
    <xf numFmtId="49" fontId="10" fillId="0" borderId="0" xfId="1" applyNumberFormat="1" applyFont="1" applyBorder="1" applyAlignment="1" applyProtection="1">
      <alignment horizontal="left" vertical="center"/>
    </xf>
    <xf numFmtId="49" fontId="7" fillId="0" borderId="1" xfId="4" applyNumberFormat="1" applyFill="1" applyBorder="1" applyAlignment="1" applyProtection="1">
      <alignment horizontal="center" vertical="center"/>
    </xf>
    <xf numFmtId="49" fontId="7" fillId="0" borderId="0" xfId="4" applyNumberFormat="1" applyFill="1" applyBorder="1" applyAlignment="1" applyProtection="1">
      <alignment horizontal="center" vertical="center"/>
    </xf>
    <xf numFmtId="49" fontId="7" fillId="0" borderId="1" xfId="4" applyNumberFormat="1" applyFill="1" applyBorder="1" applyAlignment="1" applyProtection="1">
      <alignment vertical="center"/>
    </xf>
    <xf numFmtId="49" fontId="7" fillId="0" borderId="1" xfId="4" applyNumberFormat="1" applyBorder="1" applyAlignment="1" applyProtection="1">
      <alignment vertical="center"/>
    </xf>
    <xf numFmtId="49" fontId="7" fillId="0" borderId="0" xfId="4" applyNumberFormat="1" applyFill="1" applyBorder="1" applyAlignment="1" applyProtection="1">
      <alignment vertical="center"/>
    </xf>
    <xf numFmtId="0" fontId="7" fillId="0" borderId="1" xfId="4" applyNumberFormat="1" applyFill="1" applyBorder="1" applyAlignment="1" applyProtection="1">
      <alignment vertical="center"/>
    </xf>
    <xf numFmtId="0" fontId="7" fillId="0" borderId="0" xfId="4" applyNumberFormat="1" applyBorder="1" applyAlignment="1" applyProtection="1">
      <alignment vertical="center"/>
    </xf>
    <xf numFmtId="49" fontId="3" fillId="0" borderId="1" xfId="4" applyNumberFormat="1" applyFont="1" applyFill="1" applyBorder="1" applyAlignment="1" applyProtection="1">
      <alignment vertical="center"/>
    </xf>
    <xf numFmtId="49" fontId="3" fillId="0" borderId="1" xfId="1" applyNumberFormat="1" applyFill="1" applyBorder="1" applyAlignment="1" applyProtection="1">
      <alignment vertical="center"/>
    </xf>
    <xf numFmtId="0" fontId="3" fillId="0" borderId="1" xfId="1" applyNumberFormat="1" applyFill="1" applyBorder="1" applyAlignment="1" applyProtection="1">
      <alignment vertical="center"/>
    </xf>
    <xf numFmtId="0" fontId="3" fillId="0" borderId="0" xfId="1" applyNumberFormat="1" applyBorder="1" applyAlignment="1" applyProtection="1">
      <alignment vertical="center"/>
    </xf>
    <xf numFmtId="0" fontId="3" fillId="0" borderId="0" xfId="1" applyBorder="1" applyProtection="1">
      <alignment vertical="center"/>
    </xf>
    <xf numFmtId="38" fontId="8" fillId="0" borderId="0" xfId="2" applyFont="1" applyFill="1" applyBorder="1" applyProtection="1">
      <alignment vertical="center"/>
    </xf>
    <xf numFmtId="38" fontId="8" fillId="0" borderId="0" xfId="2" applyFont="1" applyFill="1" applyBorder="1" applyAlignment="1" applyProtection="1">
      <alignment horizontal="center" vertical="center"/>
    </xf>
    <xf numFmtId="0" fontId="3" fillId="0" borderId="0" xfId="1" applyFill="1" applyProtection="1">
      <alignment vertical="center"/>
    </xf>
    <xf numFmtId="0" fontId="3" fillId="0" borderId="70" xfId="1" applyBorder="1" applyProtection="1">
      <alignment vertical="center"/>
    </xf>
    <xf numFmtId="176" fontId="15" fillId="0" borderId="0" xfId="1" applyNumberFormat="1" applyFont="1" applyAlignment="1">
      <alignment horizontal="center" vertical="center"/>
    </xf>
    <xf numFmtId="176" fontId="15" fillId="0" borderId="0" xfId="1" applyNumberFormat="1" applyFont="1" applyAlignment="1">
      <alignment vertical="center"/>
    </xf>
    <xf numFmtId="176" fontId="15" fillId="0" borderId="0" xfId="1" applyNumberFormat="1" applyFont="1">
      <alignment vertical="center"/>
    </xf>
    <xf numFmtId="176" fontId="15" fillId="0" borderId="0" xfId="1" applyNumberFormat="1" applyFont="1" applyAlignment="1">
      <alignment vertical="center" shrinkToFit="1"/>
    </xf>
    <xf numFmtId="0" fontId="13" fillId="0" borderId="73" xfId="1" applyFont="1" applyFill="1" applyBorder="1" applyAlignment="1" applyProtection="1">
      <alignment horizontal="center"/>
    </xf>
    <xf numFmtId="0" fontId="13" fillId="0" borderId="95" xfId="1" applyFont="1" applyFill="1" applyBorder="1" applyAlignment="1" applyProtection="1">
      <alignment horizontal="center"/>
    </xf>
    <xf numFmtId="0" fontId="13" fillId="0" borderId="94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13" fillId="0" borderId="1" xfId="1" applyFont="1" applyFill="1" applyBorder="1" applyProtection="1">
      <alignment vertical="center"/>
    </xf>
    <xf numFmtId="0" fontId="16" fillId="0" borderId="83" xfId="1" applyFont="1" applyFill="1" applyBorder="1" applyAlignment="1" applyProtection="1">
      <alignment vertical="center"/>
    </xf>
    <xf numFmtId="0" fontId="13" fillId="0" borderId="107" xfId="1" applyFont="1" applyFill="1" applyBorder="1" applyAlignment="1" applyProtection="1">
      <alignment horizontal="center" vertical="center"/>
    </xf>
    <xf numFmtId="0" fontId="16" fillId="0" borderId="12" xfId="1" applyFont="1" applyFill="1" applyBorder="1" applyAlignment="1" applyProtection="1">
      <alignment vertical="center"/>
    </xf>
    <xf numFmtId="38" fontId="13" fillId="0" borderId="9" xfId="2" applyFont="1" applyFill="1" applyBorder="1" applyAlignment="1" applyProtection="1">
      <alignment horizontal="center" vertical="center"/>
    </xf>
    <xf numFmtId="0" fontId="16" fillId="0" borderId="11" xfId="1" applyFont="1" applyFill="1" applyBorder="1" applyAlignment="1" applyProtection="1">
      <alignment vertical="center"/>
    </xf>
    <xf numFmtId="0" fontId="16" fillId="0" borderId="74" xfId="1" applyFont="1" applyFill="1" applyBorder="1" applyAlignment="1" applyProtection="1">
      <alignment vertical="center"/>
    </xf>
    <xf numFmtId="38" fontId="3" fillId="0" borderId="0" xfId="1" applyNumberFormat="1" applyFill="1" applyBorder="1" applyProtection="1">
      <alignment vertical="center"/>
    </xf>
    <xf numFmtId="38" fontId="5" fillId="0" borderId="101" xfId="1" applyNumberFormat="1" applyFont="1" applyFill="1" applyBorder="1" applyAlignment="1" applyProtection="1">
      <alignment horizontal="center" vertical="center"/>
    </xf>
    <xf numFmtId="38" fontId="5" fillId="2" borderId="100" xfId="1" applyNumberFormat="1" applyFont="1" applyFill="1" applyBorder="1" applyAlignment="1" applyProtection="1">
      <alignment vertical="center"/>
    </xf>
    <xf numFmtId="38" fontId="17" fillId="4" borderId="1" xfId="1" applyNumberFormat="1" applyFont="1" applyFill="1" applyBorder="1" applyAlignment="1" applyProtection="1">
      <alignment vertical="center"/>
    </xf>
    <xf numFmtId="0" fontId="3" fillId="0" borderId="0" xfId="1" applyBorder="1" applyAlignment="1" applyProtection="1">
      <alignment horizontal="center"/>
    </xf>
    <xf numFmtId="0" fontId="3" fillId="0" borderId="0" xfId="1" applyBorder="1" applyAlignment="1" applyProtection="1">
      <alignment horizontal="right" vertical="center"/>
    </xf>
    <xf numFmtId="0" fontId="3" fillId="0" borderId="0" xfId="1" applyFill="1" applyBorder="1" applyProtection="1">
      <alignment vertical="center"/>
    </xf>
    <xf numFmtId="0" fontId="3" fillId="0" borderId="0" xfId="1" applyFill="1" applyBorder="1" applyAlignment="1" applyProtection="1">
      <alignment horizontal="right" vertical="center"/>
    </xf>
    <xf numFmtId="0" fontId="3" fillId="0" borderId="110" xfId="1" applyBorder="1" applyProtection="1">
      <alignment vertical="center"/>
    </xf>
    <xf numFmtId="0" fontId="3" fillId="2" borderId="111" xfId="1" applyFill="1" applyBorder="1" applyProtection="1">
      <alignment vertical="center"/>
    </xf>
    <xf numFmtId="38" fontId="0" fillId="2" borderId="108" xfId="2" applyFont="1" applyFill="1" applyBorder="1" applyProtection="1">
      <alignment vertical="center"/>
    </xf>
    <xf numFmtId="38" fontId="0" fillId="2" borderId="112" xfId="2" applyFont="1" applyFill="1" applyBorder="1" applyProtection="1">
      <alignment vertical="center"/>
    </xf>
    <xf numFmtId="38" fontId="0" fillId="2" borderId="111" xfId="2" applyFont="1" applyFill="1" applyBorder="1" applyAlignment="1" applyProtection="1">
      <alignment vertical="center"/>
    </xf>
    <xf numFmtId="0" fontId="3" fillId="0" borderId="111" xfId="1" applyBorder="1" applyAlignment="1" applyProtection="1">
      <alignment vertical="center"/>
    </xf>
    <xf numFmtId="38" fontId="3" fillId="0" borderId="100" xfId="1" applyNumberFormat="1" applyBorder="1" applyProtection="1">
      <alignment vertical="center"/>
    </xf>
    <xf numFmtId="38" fontId="3" fillId="0" borderId="0" xfId="1" applyNumberFormat="1" applyBorder="1" applyAlignment="1" applyProtection="1">
      <alignment horizontal="right" vertical="center"/>
    </xf>
    <xf numFmtId="38" fontId="3" fillId="0" borderId="0" xfId="1" applyNumberFormat="1" applyBorder="1" applyProtection="1">
      <alignment vertical="center"/>
    </xf>
    <xf numFmtId="38" fontId="0" fillId="2" borderId="78" xfId="2" applyFont="1" applyFill="1" applyBorder="1" applyProtection="1">
      <alignment vertical="center"/>
    </xf>
    <xf numFmtId="38" fontId="0" fillId="2" borderId="29" xfId="2" applyFont="1" applyFill="1" applyBorder="1" applyProtection="1">
      <alignment vertical="center"/>
    </xf>
    <xf numFmtId="38" fontId="0" fillId="2" borderId="77" xfId="2" applyFont="1" applyFill="1" applyBorder="1" applyProtection="1">
      <alignment vertical="center"/>
    </xf>
    <xf numFmtId="38" fontId="0" fillId="2" borderId="43" xfId="2" applyFont="1" applyFill="1" applyBorder="1" applyAlignment="1" applyProtection="1">
      <alignment vertical="center"/>
    </xf>
    <xf numFmtId="38" fontId="2" fillId="2" borderId="114" xfId="2" applyFont="1" applyFill="1" applyBorder="1" applyProtection="1">
      <alignment vertical="center"/>
    </xf>
    <xf numFmtId="38" fontId="2" fillId="2" borderId="115" xfId="2" applyFont="1" applyFill="1" applyBorder="1" applyProtection="1">
      <alignment vertical="center"/>
    </xf>
    <xf numFmtId="38" fontId="2" fillId="2" borderId="116" xfId="2" applyFont="1" applyFill="1" applyBorder="1" applyProtection="1">
      <alignment vertical="center"/>
    </xf>
    <xf numFmtId="38" fontId="2" fillId="2" borderId="98" xfId="2" applyFont="1" applyFill="1" applyBorder="1" applyProtection="1">
      <alignment vertical="center"/>
    </xf>
    <xf numFmtId="0" fontId="2" fillId="0" borderId="117" xfId="1" applyFont="1" applyBorder="1" applyAlignment="1" applyProtection="1">
      <alignment horizontal="center" vertical="center"/>
    </xf>
    <xf numFmtId="0" fontId="2" fillId="0" borderId="118" xfId="1" applyFont="1" applyBorder="1" applyProtection="1">
      <alignment vertical="center"/>
    </xf>
    <xf numFmtId="38" fontId="2" fillId="2" borderId="119" xfId="2" applyFont="1" applyFill="1" applyBorder="1" applyProtection="1">
      <alignment vertical="center"/>
    </xf>
    <xf numFmtId="38" fontId="2" fillId="2" borderId="120" xfId="2" applyFont="1" applyFill="1" applyBorder="1" applyProtection="1">
      <alignment vertical="center"/>
    </xf>
    <xf numFmtId="38" fontId="2" fillId="2" borderId="117" xfId="2" applyFont="1" applyFill="1" applyBorder="1" applyAlignment="1" applyProtection="1">
      <alignment vertical="center"/>
    </xf>
    <xf numFmtId="0" fontId="3" fillId="0" borderId="14" xfId="1" applyBorder="1" applyAlignment="1" applyProtection="1">
      <alignment vertical="center"/>
    </xf>
    <xf numFmtId="0" fontId="2" fillId="0" borderId="100" xfId="1" applyFont="1" applyBorder="1" applyAlignment="1" applyProtection="1">
      <alignment vertical="center"/>
    </xf>
    <xf numFmtId="38" fontId="3" fillId="0" borderId="59" xfId="1" applyNumberFormat="1" applyBorder="1" applyAlignment="1" applyProtection="1">
      <alignment horizontal="right" vertical="center"/>
    </xf>
    <xf numFmtId="38" fontId="3" fillId="0" borderId="58" xfId="1" applyNumberFormat="1" applyBorder="1" applyProtection="1">
      <alignment vertical="center"/>
    </xf>
    <xf numFmtId="176" fontId="13" fillId="0" borderId="0" xfId="1" applyNumberFormat="1" applyFont="1">
      <alignment vertical="center"/>
    </xf>
    <xf numFmtId="176" fontId="13" fillId="0" borderId="35" xfId="1" applyNumberFormat="1" applyFont="1" applyBorder="1" applyAlignment="1">
      <alignment horizontal="center" vertical="center"/>
    </xf>
    <xf numFmtId="176" fontId="13" fillId="0" borderId="34" xfId="1" applyNumberFormat="1" applyFont="1" applyBorder="1">
      <alignment vertical="center"/>
    </xf>
    <xf numFmtId="176" fontId="18" fillId="0" borderId="34" xfId="1" applyNumberFormat="1" applyFont="1" applyBorder="1">
      <alignment vertical="center"/>
    </xf>
    <xf numFmtId="178" fontId="19" fillId="2" borderId="43" xfId="1" applyNumberFormat="1" applyFont="1" applyFill="1" applyBorder="1">
      <alignment vertical="center"/>
    </xf>
    <xf numFmtId="178" fontId="19" fillId="2" borderId="42" xfId="1" applyNumberFormat="1" applyFont="1" applyFill="1" applyBorder="1">
      <alignment vertical="center"/>
    </xf>
    <xf numFmtId="176" fontId="13" fillId="0" borderId="57" xfId="1" applyNumberFormat="1" applyFont="1" applyBorder="1">
      <alignment vertical="center"/>
    </xf>
    <xf numFmtId="176" fontId="13" fillId="0" borderId="56" xfId="1" applyNumberFormat="1" applyFont="1" applyBorder="1">
      <alignment vertical="center"/>
    </xf>
    <xf numFmtId="176" fontId="13" fillId="0" borderId="54" xfId="1" applyNumberFormat="1" applyFont="1" applyBorder="1" applyAlignment="1">
      <alignment horizontal="center" vertical="center"/>
    </xf>
    <xf numFmtId="176" fontId="13" fillId="0" borderId="55" xfId="1" applyNumberFormat="1" applyFont="1" applyBorder="1" applyAlignment="1">
      <alignment horizontal="center" vertical="center"/>
    </xf>
    <xf numFmtId="176" fontId="13" fillId="0" borderId="35" xfId="1" applyNumberFormat="1" applyFont="1" applyBorder="1">
      <alignment vertical="center"/>
    </xf>
    <xf numFmtId="176" fontId="13" fillId="0" borderId="37" xfId="1" applyNumberFormat="1" applyFont="1" applyBorder="1">
      <alignment vertical="center"/>
    </xf>
    <xf numFmtId="176" fontId="13" fillId="0" borderId="0" xfId="1" applyNumberFormat="1" applyFont="1" applyAlignment="1">
      <alignment horizontal="center" vertical="center"/>
    </xf>
    <xf numFmtId="176" fontId="20" fillId="0" borderId="0" xfId="1" applyNumberFormat="1" applyFont="1">
      <alignment vertical="center"/>
    </xf>
    <xf numFmtId="176" fontId="20" fillId="0" borderId="0" xfId="1" applyNumberFormat="1" applyFont="1" applyAlignment="1">
      <alignment horizontal="left" vertical="center"/>
    </xf>
    <xf numFmtId="176" fontId="21" fillId="0" borderId="0" xfId="1" applyNumberFormat="1" applyFont="1" applyAlignment="1">
      <alignment vertical="center" shrinkToFit="1"/>
    </xf>
    <xf numFmtId="176" fontId="13" fillId="2" borderId="1" xfId="1" applyNumberFormat="1" applyFont="1" applyFill="1" applyBorder="1" applyAlignment="1">
      <alignment horizontal="center" vertical="center"/>
    </xf>
    <xf numFmtId="176" fontId="21" fillId="0" borderId="0" xfId="1" applyNumberFormat="1" applyFont="1">
      <alignment vertical="center"/>
    </xf>
    <xf numFmtId="176" fontId="13" fillId="0" borderId="50" xfId="1" applyNumberFormat="1" applyFont="1" applyBorder="1" applyAlignment="1">
      <alignment horizontal="center" vertical="center"/>
    </xf>
    <xf numFmtId="176" fontId="13" fillId="0" borderId="56" xfId="1" applyNumberFormat="1" applyFont="1" applyBorder="1" applyAlignment="1">
      <alignment horizontal="center" vertical="center"/>
    </xf>
    <xf numFmtId="176" fontId="13" fillId="0" borderId="38" xfId="1" applyNumberFormat="1" applyFont="1" applyBorder="1" applyAlignment="1">
      <alignment horizontal="center" vertical="center"/>
    </xf>
    <xf numFmtId="179" fontId="13" fillId="2" borderId="37" xfId="1" applyNumberFormat="1" applyFont="1" applyFill="1" applyBorder="1">
      <alignment vertical="center"/>
    </xf>
    <xf numFmtId="180" fontId="13" fillId="2" borderId="37" xfId="1" applyNumberFormat="1" applyFont="1" applyFill="1" applyBorder="1">
      <alignment vertical="center"/>
    </xf>
    <xf numFmtId="176" fontId="13" fillId="2" borderId="40" xfId="1" applyNumberFormat="1" applyFont="1" applyFill="1" applyBorder="1">
      <alignment vertical="center"/>
    </xf>
    <xf numFmtId="176" fontId="13" fillId="2" borderId="39" xfId="1" applyNumberFormat="1" applyFont="1" applyFill="1" applyBorder="1">
      <alignment vertical="center"/>
    </xf>
    <xf numFmtId="176" fontId="13" fillId="0" borderId="40" xfId="1" applyNumberFormat="1" applyFont="1" applyBorder="1">
      <alignment vertical="center"/>
    </xf>
    <xf numFmtId="176" fontId="13" fillId="0" borderId="40" xfId="1" applyNumberFormat="1" applyFont="1" applyBorder="1" applyAlignment="1">
      <alignment horizontal="center" vertical="center"/>
    </xf>
    <xf numFmtId="176" fontId="13" fillId="0" borderId="39" xfId="1" applyNumberFormat="1" applyFont="1" applyBorder="1" applyAlignment="1">
      <alignment horizontal="center" vertical="center"/>
    </xf>
    <xf numFmtId="176" fontId="13" fillId="0" borderId="40" xfId="1" applyNumberFormat="1" applyFont="1" applyBorder="1" applyAlignment="1">
      <alignment horizontal="right" vertical="center" shrinkToFit="1"/>
    </xf>
    <xf numFmtId="176" fontId="20" fillId="2" borderId="40" xfId="1" applyNumberFormat="1" applyFont="1" applyFill="1" applyBorder="1">
      <alignment vertical="center"/>
    </xf>
    <xf numFmtId="176" fontId="19" fillId="2" borderId="39" xfId="1" applyNumberFormat="1" applyFont="1" applyFill="1" applyBorder="1">
      <alignment vertical="center"/>
    </xf>
    <xf numFmtId="176" fontId="13" fillId="0" borderId="0" xfId="1" applyNumberFormat="1" applyFont="1" applyBorder="1">
      <alignment vertical="center"/>
    </xf>
    <xf numFmtId="176" fontId="13" fillId="0" borderId="53" xfId="1" applyNumberFormat="1" applyFont="1" applyBorder="1" applyAlignment="1">
      <alignment horizontal="center" vertical="center"/>
    </xf>
    <xf numFmtId="176" fontId="13" fillId="0" borderId="41" xfId="1" applyNumberFormat="1" applyFont="1" applyBorder="1">
      <alignment vertical="center"/>
    </xf>
    <xf numFmtId="176" fontId="13" fillId="0" borderId="52" xfId="1" applyNumberFormat="1" applyFont="1" applyBorder="1" applyAlignment="1">
      <alignment horizontal="center" vertical="center"/>
    </xf>
    <xf numFmtId="176" fontId="13" fillId="0" borderId="51" xfId="1" applyNumberFormat="1" applyFont="1" applyBorder="1">
      <alignment vertical="center"/>
    </xf>
    <xf numFmtId="176" fontId="13" fillId="0" borderId="43" xfId="1" applyNumberFormat="1" applyFont="1" applyBorder="1">
      <alignment vertical="center"/>
    </xf>
    <xf numFmtId="177" fontId="19" fillId="2" borderId="43" xfId="1" applyNumberFormat="1" applyFont="1" applyFill="1" applyBorder="1">
      <alignment vertical="center"/>
    </xf>
    <xf numFmtId="177" fontId="19" fillId="2" borderId="42" xfId="1" applyNumberFormat="1" applyFont="1" applyFill="1" applyBorder="1">
      <alignment vertical="center"/>
    </xf>
    <xf numFmtId="176" fontId="13" fillId="0" borderId="49" xfId="1" applyNumberFormat="1" applyFont="1" applyBorder="1">
      <alignment vertical="center"/>
    </xf>
    <xf numFmtId="176" fontId="13" fillId="0" borderId="48" xfId="1" applyNumberFormat="1" applyFont="1" applyBorder="1">
      <alignment vertical="center"/>
    </xf>
    <xf numFmtId="176" fontId="13" fillId="2" borderId="48" xfId="1" applyNumberFormat="1" applyFont="1" applyFill="1" applyBorder="1">
      <alignment vertical="center"/>
    </xf>
    <xf numFmtId="176" fontId="13" fillId="2" borderId="47" xfId="1" applyNumberFormat="1" applyFont="1" applyFill="1" applyBorder="1">
      <alignment vertical="center"/>
    </xf>
    <xf numFmtId="176" fontId="13" fillId="0" borderId="46" xfId="1" applyNumberFormat="1" applyFont="1" applyBorder="1" applyAlignment="1">
      <alignment horizontal="center" vertical="center"/>
    </xf>
    <xf numFmtId="176" fontId="13" fillId="0" borderId="45" xfId="1" applyNumberFormat="1" applyFont="1" applyBorder="1">
      <alignment vertical="center"/>
    </xf>
    <xf numFmtId="176" fontId="13" fillId="0" borderId="44" xfId="1" applyNumberFormat="1" applyFont="1" applyBorder="1">
      <alignment vertical="center"/>
    </xf>
    <xf numFmtId="176" fontId="13" fillId="2" borderId="37" xfId="1" applyNumberFormat="1" applyFont="1" applyFill="1" applyBorder="1" applyAlignment="1">
      <alignment vertical="center"/>
    </xf>
    <xf numFmtId="176" fontId="13" fillId="2" borderId="36" xfId="1" applyNumberFormat="1" applyFont="1" applyFill="1" applyBorder="1" applyAlignment="1">
      <alignment vertical="center"/>
    </xf>
    <xf numFmtId="177" fontId="19" fillId="2" borderId="34" xfId="1" applyNumberFormat="1" applyFont="1" applyFill="1" applyBorder="1">
      <alignment vertical="center"/>
    </xf>
    <xf numFmtId="177" fontId="19" fillId="2" borderId="33" xfId="1" applyNumberFormat="1" applyFont="1" applyFill="1" applyBorder="1">
      <alignment vertical="center"/>
    </xf>
    <xf numFmtId="176" fontId="13" fillId="0" borderId="0" xfId="1" applyNumberFormat="1" applyFont="1" applyAlignment="1">
      <alignment vertical="center"/>
    </xf>
    <xf numFmtId="176" fontId="13" fillId="0" borderId="0" xfId="1" applyNumberFormat="1" applyFont="1" applyAlignment="1">
      <alignment vertical="center" shrinkToFit="1"/>
    </xf>
    <xf numFmtId="176" fontId="13" fillId="0" borderId="57" xfId="1" applyNumberFormat="1" applyFont="1" applyBorder="1" applyAlignment="1">
      <alignment horizontal="center" vertical="center"/>
    </xf>
    <xf numFmtId="176" fontId="13" fillId="0" borderId="41" xfId="1" applyNumberFormat="1" applyFont="1" applyBorder="1" applyAlignment="1">
      <alignment horizontal="center" vertical="center"/>
    </xf>
    <xf numFmtId="176" fontId="13" fillId="0" borderId="38" xfId="1" applyNumberFormat="1" applyFont="1" applyBorder="1">
      <alignment vertical="center"/>
    </xf>
    <xf numFmtId="176" fontId="13" fillId="0" borderId="36" xfId="1" applyNumberFormat="1" applyFont="1" applyBorder="1">
      <alignment vertical="center"/>
    </xf>
    <xf numFmtId="38" fontId="13" fillId="0" borderId="107" xfId="2" applyFont="1" applyFill="1" applyBorder="1" applyAlignment="1" applyProtection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38" fontId="24" fillId="5" borderId="1" xfId="2" applyFont="1" applyFill="1" applyBorder="1" applyAlignment="1">
      <alignment horizontal="right" vertical="center" wrapText="1"/>
    </xf>
    <xf numFmtId="38" fontId="24" fillId="0" borderId="1" xfId="2" applyFont="1" applyFill="1" applyBorder="1" applyAlignment="1">
      <alignment horizontal="right" vertical="center" wrapText="1"/>
    </xf>
    <xf numFmtId="0" fontId="24" fillId="0" borderId="0" xfId="1" applyFont="1">
      <alignment vertical="center"/>
    </xf>
    <xf numFmtId="0" fontId="25" fillId="0" borderId="0" xfId="1" applyFont="1" applyAlignment="1">
      <alignment horizontal="left" vertical="center"/>
    </xf>
    <xf numFmtId="0" fontId="24" fillId="0" borderId="0" xfId="1" applyFont="1" applyAlignment="1">
      <alignment horizontal="right" vertical="center"/>
    </xf>
    <xf numFmtId="176" fontId="13" fillId="0" borderId="130" xfId="1" applyNumberFormat="1" applyFont="1" applyBorder="1" applyAlignment="1">
      <alignment horizontal="center" vertical="center"/>
    </xf>
    <xf numFmtId="176" fontId="13" fillId="0" borderId="131" xfId="1" applyNumberFormat="1" applyFont="1" applyBorder="1">
      <alignment vertical="center"/>
    </xf>
    <xf numFmtId="176" fontId="13" fillId="0" borderId="12" xfId="1" applyNumberFormat="1" applyFont="1" applyBorder="1">
      <alignment vertical="center"/>
    </xf>
    <xf numFmtId="176" fontId="13" fillId="2" borderId="5" xfId="1" applyNumberFormat="1" applyFont="1" applyFill="1" applyBorder="1" applyAlignment="1">
      <alignment horizontal="center" vertical="center"/>
    </xf>
    <xf numFmtId="176" fontId="13" fillId="2" borderId="32" xfId="1" applyNumberFormat="1" applyFont="1" applyFill="1" applyBorder="1" applyAlignment="1">
      <alignment horizontal="center" vertical="center"/>
    </xf>
    <xf numFmtId="49" fontId="10" fillId="0" borderId="8" xfId="1" applyNumberFormat="1" applyFont="1" applyFill="1" applyBorder="1" applyAlignment="1" applyProtection="1">
      <alignment horizontal="left" vertical="center"/>
    </xf>
    <xf numFmtId="0" fontId="3" fillId="2" borderId="1" xfId="1" applyFill="1" applyBorder="1" applyAlignment="1" applyProtection="1">
      <alignment horizontal="center" vertical="center"/>
    </xf>
    <xf numFmtId="38" fontId="3" fillId="0" borderId="1" xfId="5" applyFont="1" applyFill="1" applyBorder="1" applyProtection="1">
      <alignment vertical="center"/>
      <protection locked="0"/>
    </xf>
    <xf numFmtId="0" fontId="3" fillId="2" borderId="1" xfId="1" applyFill="1" applyBorder="1" applyAlignment="1" applyProtection="1">
      <alignment vertical="center"/>
      <protection locked="0"/>
    </xf>
    <xf numFmtId="0" fontId="3" fillId="2" borderId="1" xfId="1" applyFill="1" applyBorder="1" applyAlignment="1" applyProtection="1">
      <alignment horizontal="right" vertical="center"/>
      <protection locked="0"/>
    </xf>
    <xf numFmtId="0" fontId="3" fillId="2" borderId="1" xfId="1" applyFill="1" applyBorder="1" applyProtection="1">
      <alignment vertical="center"/>
      <protection locked="0"/>
    </xf>
    <xf numFmtId="0" fontId="3" fillId="0" borderId="135" xfId="1" applyBorder="1" applyProtection="1">
      <alignment vertical="center"/>
    </xf>
    <xf numFmtId="0" fontId="3" fillId="2" borderId="0" xfId="1" applyFill="1" applyBorder="1" applyProtection="1">
      <alignment vertical="center"/>
    </xf>
    <xf numFmtId="38" fontId="3" fillId="2" borderId="0" xfId="2" applyFont="1" applyFill="1" applyBorder="1" applyProtection="1">
      <alignment vertical="center"/>
    </xf>
    <xf numFmtId="176" fontId="13" fillId="3" borderId="0" xfId="1" applyNumberFormat="1" applyFont="1" applyFill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/>
    </xf>
    <xf numFmtId="182" fontId="13" fillId="2" borderId="36" xfId="1" applyNumberFormat="1" applyFont="1" applyFill="1" applyBorder="1">
      <alignment vertical="center"/>
    </xf>
    <xf numFmtId="176" fontId="13" fillId="8" borderId="1" xfId="1" applyNumberFormat="1" applyFont="1" applyFill="1" applyBorder="1" applyAlignment="1">
      <alignment horizontal="center" vertical="center"/>
    </xf>
    <xf numFmtId="176" fontId="13" fillId="8" borderId="46" xfId="1" applyNumberFormat="1" applyFont="1" applyFill="1" applyBorder="1">
      <alignment vertical="center"/>
    </xf>
    <xf numFmtId="176" fontId="13" fillId="8" borderId="38" xfId="1" applyNumberFormat="1" applyFont="1" applyFill="1" applyBorder="1">
      <alignment vertical="center"/>
    </xf>
    <xf numFmtId="176" fontId="13" fillId="8" borderId="37" xfId="1" applyNumberFormat="1" applyFont="1" applyFill="1" applyBorder="1">
      <alignment vertical="center"/>
    </xf>
    <xf numFmtId="176" fontId="13" fillId="8" borderId="36" xfId="1" applyNumberFormat="1" applyFont="1" applyFill="1" applyBorder="1">
      <alignment vertical="center"/>
    </xf>
    <xf numFmtId="176" fontId="13" fillId="8" borderId="40" xfId="1" applyNumberFormat="1" applyFont="1" applyFill="1" applyBorder="1">
      <alignment vertical="center"/>
    </xf>
    <xf numFmtId="176" fontId="13" fillId="8" borderId="39" xfId="1" applyNumberFormat="1" applyFont="1" applyFill="1" applyBorder="1">
      <alignment vertical="center"/>
    </xf>
    <xf numFmtId="0" fontId="13" fillId="8" borderId="108" xfId="1" applyFont="1" applyFill="1" applyBorder="1" applyProtection="1">
      <alignment vertical="center"/>
      <protection locked="0"/>
    </xf>
    <xf numFmtId="0" fontId="13" fillId="8" borderId="24" xfId="1" applyFont="1" applyFill="1" applyBorder="1" applyAlignment="1" applyProtection="1">
      <alignment horizontal="center" vertical="center"/>
      <protection locked="0"/>
    </xf>
    <xf numFmtId="0" fontId="13" fillId="8" borderId="87" xfId="1" applyFont="1" applyFill="1" applyBorder="1" applyAlignment="1" applyProtection="1">
      <alignment horizontal="center" vertical="center"/>
      <protection locked="0"/>
    </xf>
    <xf numFmtId="38" fontId="13" fillId="8" borderId="91" xfId="2" applyFont="1" applyFill="1" applyBorder="1" applyProtection="1">
      <alignment vertical="center"/>
      <protection locked="0"/>
    </xf>
    <xf numFmtId="38" fontId="13" fillId="8" borderId="90" xfId="2" applyFont="1" applyFill="1" applyBorder="1" applyAlignment="1" applyProtection="1">
      <alignment horizontal="center" vertical="center"/>
      <protection locked="0"/>
    </xf>
    <xf numFmtId="38" fontId="13" fillId="8" borderId="92" xfId="2" applyFont="1" applyFill="1" applyBorder="1" applyAlignment="1" applyProtection="1">
      <alignment horizontal="center" vertical="center"/>
      <protection locked="0"/>
    </xf>
    <xf numFmtId="3" fontId="13" fillId="8" borderId="108" xfId="1" applyNumberFormat="1" applyFont="1" applyFill="1" applyBorder="1" applyProtection="1">
      <alignment vertical="center"/>
    </xf>
    <xf numFmtId="38" fontId="13" fillId="8" borderId="85" xfId="2" applyFont="1" applyFill="1" applyBorder="1" applyAlignment="1" applyProtection="1">
      <alignment horizontal="center" vertical="center"/>
    </xf>
    <xf numFmtId="38" fontId="13" fillId="8" borderId="87" xfId="2" applyFont="1" applyFill="1" applyBorder="1" applyAlignment="1" applyProtection="1">
      <alignment horizontal="center" vertical="center"/>
    </xf>
    <xf numFmtId="38" fontId="13" fillId="8" borderId="91" xfId="2" applyFont="1" applyFill="1" applyBorder="1" applyProtection="1">
      <alignment vertical="center"/>
    </xf>
    <xf numFmtId="38" fontId="13" fillId="8" borderId="106" xfId="2" applyFont="1" applyFill="1" applyBorder="1" applyAlignment="1" applyProtection="1">
      <alignment horizontal="center" vertical="center"/>
    </xf>
    <xf numFmtId="38" fontId="13" fillId="8" borderId="105" xfId="2" applyFont="1" applyFill="1" applyBorder="1" applyAlignment="1" applyProtection="1">
      <alignment horizontal="center" vertical="center"/>
    </xf>
    <xf numFmtId="0" fontId="3" fillId="8" borderId="86" xfId="1" applyFill="1" applyBorder="1" applyProtection="1">
      <alignment vertical="center"/>
      <protection locked="0"/>
    </xf>
    <xf numFmtId="0" fontId="3" fillId="8" borderId="85" xfId="1" applyFill="1" applyBorder="1" applyProtection="1">
      <alignment vertical="center"/>
      <protection locked="0"/>
    </xf>
    <xf numFmtId="0" fontId="3" fillId="8" borderId="84" xfId="1" applyFill="1" applyBorder="1" applyProtection="1">
      <alignment vertical="center"/>
      <protection locked="0"/>
    </xf>
    <xf numFmtId="0" fontId="13" fillId="8" borderId="91" xfId="1" applyFont="1" applyFill="1" applyBorder="1" applyProtection="1">
      <alignment vertical="center"/>
      <protection locked="0"/>
    </xf>
    <xf numFmtId="0" fontId="13" fillId="8" borderId="90" xfId="1" applyFont="1" applyFill="1" applyBorder="1" applyProtection="1">
      <alignment vertical="center"/>
      <protection locked="0"/>
    </xf>
    <xf numFmtId="0" fontId="3" fillId="8" borderId="90" xfId="1" applyFill="1" applyBorder="1" applyProtection="1">
      <alignment vertical="center"/>
      <protection locked="0"/>
    </xf>
    <xf numFmtId="0" fontId="3" fillId="8" borderId="89" xfId="1" applyFill="1" applyBorder="1" applyProtection="1">
      <alignment vertical="center"/>
      <protection locked="0"/>
    </xf>
    <xf numFmtId="0" fontId="3" fillId="8" borderId="88" xfId="1" applyFill="1" applyBorder="1" applyProtection="1">
      <alignment vertical="center"/>
      <protection locked="0"/>
    </xf>
    <xf numFmtId="0" fontId="3" fillId="8" borderId="87" xfId="1" applyFill="1" applyBorder="1" applyProtection="1">
      <alignment vertical="center"/>
      <protection locked="0"/>
    </xf>
    <xf numFmtId="0" fontId="3" fillId="8" borderId="108" xfId="1" applyFill="1" applyBorder="1" applyProtection="1">
      <alignment vertical="center"/>
      <protection locked="0"/>
    </xf>
    <xf numFmtId="0" fontId="3" fillId="8" borderId="24" xfId="1" applyFill="1" applyBorder="1" applyProtection="1">
      <alignment vertical="center"/>
      <protection locked="0"/>
    </xf>
    <xf numFmtId="0" fontId="3" fillId="8" borderId="134" xfId="1" applyFill="1" applyBorder="1" applyProtection="1">
      <alignment vertical="center"/>
      <protection locked="0"/>
    </xf>
    <xf numFmtId="0" fontId="3" fillId="8" borderId="80" xfId="1" applyFill="1" applyBorder="1" applyProtection="1">
      <alignment vertical="center"/>
      <protection locked="0"/>
    </xf>
    <xf numFmtId="0" fontId="3" fillId="8" borderId="19" xfId="1" applyFill="1" applyBorder="1" applyProtection="1">
      <alignment vertical="center"/>
      <protection locked="0"/>
    </xf>
    <xf numFmtId="0" fontId="3" fillId="8" borderId="79" xfId="1" applyFill="1" applyBorder="1" applyProtection="1">
      <alignment vertical="center"/>
      <protection locked="0"/>
    </xf>
    <xf numFmtId="0" fontId="3" fillId="8" borderId="76" xfId="1" applyFill="1" applyBorder="1" applyProtection="1">
      <alignment vertical="center"/>
      <protection locked="0"/>
    </xf>
    <xf numFmtId="0" fontId="3" fillId="8" borderId="29" xfId="1" applyFill="1" applyBorder="1" applyProtection="1">
      <alignment vertical="center"/>
      <protection locked="0"/>
    </xf>
    <xf numFmtId="0" fontId="3" fillId="8" borderId="75" xfId="1" applyFill="1" applyBorder="1" applyProtection="1">
      <alignment vertical="center"/>
      <protection locked="0"/>
    </xf>
    <xf numFmtId="181" fontId="3" fillId="8" borderId="1" xfId="1" applyNumberFormat="1" applyFill="1" applyBorder="1" applyProtection="1">
      <alignment vertical="center"/>
      <protection locked="0"/>
    </xf>
    <xf numFmtId="0" fontId="13" fillId="8" borderId="1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>
      <alignment vertical="center"/>
    </xf>
    <xf numFmtId="0" fontId="30" fillId="0" borderId="0" xfId="0" applyFont="1">
      <alignment vertical="center"/>
    </xf>
    <xf numFmtId="176" fontId="32" fillId="8" borderId="19" xfId="1" applyNumberFormat="1" applyFont="1" applyFill="1" applyBorder="1" applyAlignment="1">
      <alignment vertical="center"/>
    </xf>
    <xf numFmtId="176" fontId="32" fillId="8" borderId="19" xfId="1" applyNumberFormat="1" applyFont="1" applyFill="1" applyBorder="1">
      <alignment vertical="center"/>
    </xf>
    <xf numFmtId="176" fontId="32" fillId="2" borderId="19" xfId="1" applyNumberFormat="1" applyFont="1" applyFill="1" applyBorder="1" applyProtection="1">
      <alignment vertical="center"/>
    </xf>
    <xf numFmtId="176" fontId="32" fillId="8" borderId="21" xfId="1" applyNumberFormat="1" applyFont="1" applyFill="1" applyBorder="1" applyAlignment="1">
      <alignment vertical="center" shrinkToFit="1"/>
    </xf>
    <xf numFmtId="176" fontId="32" fillId="2" borderId="19" xfId="1" applyNumberFormat="1" applyFont="1" applyFill="1" applyBorder="1" applyAlignment="1">
      <alignment vertical="center"/>
    </xf>
    <xf numFmtId="176" fontId="32" fillId="2" borderId="21" xfId="1" applyNumberFormat="1" applyFont="1" applyFill="1" applyBorder="1" applyAlignment="1">
      <alignment horizontal="left" vertical="center" shrinkToFit="1"/>
    </xf>
    <xf numFmtId="176" fontId="32" fillId="8" borderId="32" xfId="1" applyNumberFormat="1" applyFont="1" applyFill="1" applyBorder="1" applyAlignment="1">
      <alignment vertical="center" shrinkToFit="1"/>
    </xf>
    <xf numFmtId="176" fontId="32" fillId="2" borderId="19" xfId="1" applyNumberFormat="1" applyFont="1" applyFill="1" applyBorder="1">
      <alignment vertical="center"/>
    </xf>
    <xf numFmtId="176" fontId="32" fillId="8" borderId="18" xfId="1" applyNumberFormat="1" applyFont="1" applyFill="1" applyBorder="1" applyAlignment="1">
      <alignment vertical="center" shrinkToFit="1"/>
    </xf>
    <xf numFmtId="176" fontId="32" fillId="8" borderId="21" xfId="1" applyNumberFormat="1" applyFont="1" applyFill="1" applyBorder="1" applyAlignment="1">
      <alignment horizontal="left" vertical="center" shrinkToFit="1"/>
    </xf>
    <xf numFmtId="176" fontId="32" fillId="2" borderId="16" xfId="1" applyNumberFormat="1" applyFont="1" applyFill="1" applyBorder="1" applyAlignment="1">
      <alignment vertical="center"/>
    </xf>
    <xf numFmtId="176" fontId="32" fillId="2" borderId="16" xfId="1" applyNumberFormat="1" applyFont="1" applyFill="1" applyBorder="1">
      <alignment vertical="center"/>
    </xf>
    <xf numFmtId="176" fontId="32" fillId="2" borderId="16" xfId="1" applyNumberFormat="1" applyFont="1" applyFill="1" applyBorder="1" applyProtection="1">
      <alignment vertical="center"/>
    </xf>
    <xf numFmtId="176" fontId="32" fillId="2" borderId="15" xfId="1" applyNumberFormat="1" applyFont="1" applyFill="1" applyBorder="1" applyAlignment="1">
      <alignment horizontal="left" vertical="center" shrinkToFit="1"/>
    </xf>
    <xf numFmtId="176" fontId="32" fillId="8" borderId="61" xfId="1" applyNumberFormat="1" applyFont="1" applyFill="1" applyBorder="1" applyAlignment="1">
      <alignment vertical="center"/>
    </xf>
    <xf numFmtId="176" fontId="32" fillId="8" borderId="61" xfId="1" applyNumberFormat="1" applyFont="1" applyFill="1" applyBorder="1">
      <alignment vertical="center"/>
    </xf>
    <xf numFmtId="176" fontId="32" fillId="2" borderId="61" xfId="1" applyNumberFormat="1" applyFont="1" applyFill="1" applyBorder="1" applyProtection="1">
      <alignment vertical="center"/>
    </xf>
    <xf numFmtId="176" fontId="32" fillId="8" borderId="104" xfId="1" applyNumberFormat="1" applyFont="1" applyFill="1" applyBorder="1" applyAlignment="1">
      <alignment vertical="center" shrinkToFit="1"/>
    </xf>
    <xf numFmtId="176" fontId="32" fillId="8" borderId="24" xfId="1" applyNumberFormat="1" applyFont="1" applyFill="1" applyBorder="1" applyAlignment="1">
      <alignment vertical="center"/>
    </xf>
    <xf numFmtId="176" fontId="32" fillId="8" borderId="24" xfId="1" applyNumberFormat="1" applyFont="1" applyFill="1" applyBorder="1">
      <alignment vertical="center"/>
    </xf>
    <xf numFmtId="176" fontId="32" fillId="2" borderId="24" xfId="1" applyNumberFormat="1" applyFont="1" applyFill="1" applyBorder="1" applyProtection="1">
      <alignment vertical="center"/>
    </xf>
    <xf numFmtId="176" fontId="32" fillId="8" borderId="23" xfId="1" applyNumberFormat="1" applyFont="1" applyFill="1" applyBorder="1" applyAlignment="1">
      <alignment vertical="center" shrinkToFit="1"/>
    </xf>
    <xf numFmtId="176" fontId="32" fillId="2" borderId="28" xfId="1" applyNumberFormat="1" applyFont="1" applyFill="1" applyBorder="1" applyAlignment="1">
      <alignment vertical="center"/>
    </xf>
    <xf numFmtId="176" fontId="32" fillId="2" borderId="28" xfId="1" applyNumberFormat="1" applyFont="1" applyFill="1" applyBorder="1">
      <alignment vertical="center"/>
    </xf>
    <xf numFmtId="176" fontId="32" fillId="2" borderId="27" xfId="1" applyNumberFormat="1" applyFont="1" applyFill="1" applyBorder="1" applyAlignment="1">
      <alignment horizontal="left" vertical="center" shrinkToFit="1"/>
    </xf>
    <xf numFmtId="176" fontId="32" fillId="2" borderId="24" xfId="1" applyNumberFormat="1" applyFont="1" applyFill="1" applyBorder="1">
      <alignment vertical="center"/>
    </xf>
    <xf numFmtId="176" fontId="32" fillId="8" borderId="25" xfId="1" applyNumberFormat="1" applyFont="1" applyFill="1" applyBorder="1" applyAlignment="1">
      <alignment vertical="center" shrinkToFit="1"/>
    </xf>
    <xf numFmtId="176" fontId="32" fillId="8" borderId="22" xfId="1" applyNumberFormat="1" applyFont="1" applyFill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100" xfId="0" applyFont="1" applyBorder="1" applyAlignment="1">
      <alignment horizontal="center" vertical="center"/>
    </xf>
    <xf numFmtId="176" fontId="35" fillId="10" borderId="17" xfId="1" applyNumberFormat="1" applyFont="1" applyFill="1" applyBorder="1" applyAlignment="1">
      <alignment vertical="center"/>
    </xf>
    <xf numFmtId="176" fontId="20" fillId="0" borderId="0" xfId="1" applyNumberFormat="1" applyFont="1" applyAlignment="1">
      <alignment horizontal="center" vertical="center"/>
    </xf>
    <xf numFmtId="176" fontId="36" fillId="0" borderId="0" xfId="1" applyNumberFormat="1" applyFont="1" applyAlignment="1">
      <alignment horizontal="center" vertical="center"/>
    </xf>
    <xf numFmtId="176" fontId="34" fillId="0" borderId="29" xfId="1" applyNumberFormat="1" applyFont="1" applyBorder="1" applyAlignment="1">
      <alignment vertical="center"/>
    </xf>
    <xf numFmtId="176" fontId="34" fillId="2" borderId="19" xfId="1" applyNumberFormat="1" applyFont="1" applyFill="1" applyBorder="1" applyAlignment="1">
      <alignment vertical="center"/>
    </xf>
    <xf numFmtId="176" fontId="34" fillId="0" borderId="19" xfId="1" applyNumberFormat="1" applyFont="1" applyBorder="1" applyAlignment="1">
      <alignment vertical="center"/>
    </xf>
    <xf numFmtId="176" fontId="34" fillId="2" borderId="16" xfId="1" applyNumberFormat="1" applyFont="1" applyFill="1" applyBorder="1" applyAlignment="1">
      <alignment vertical="center"/>
    </xf>
    <xf numFmtId="176" fontId="34" fillId="0" borderId="24" xfId="1" applyNumberFormat="1" applyFont="1" applyBorder="1" applyAlignment="1">
      <alignment vertical="center"/>
    </xf>
    <xf numFmtId="176" fontId="34" fillId="2" borderId="28" xfId="1" applyNumberFormat="1" applyFont="1" applyFill="1" applyBorder="1" applyAlignment="1">
      <alignment vertical="center"/>
    </xf>
    <xf numFmtId="176" fontId="34" fillId="0" borderId="22" xfId="1" applyNumberFormat="1" applyFont="1" applyBorder="1" applyAlignment="1">
      <alignment vertical="center"/>
    </xf>
    <xf numFmtId="176" fontId="31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35" fillId="0" borderId="29" xfId="1" applyNumberFormat="1" applyFont="1" applyBorder="1" applyAlignment="1">
      <alignment horizontal="center" vertical="center"/>
    </xf>
    <xf numFmtId="0" fontId="37" fillId="9" borderId="0" xfId="6" applyNumberFormat="1" applyFont="1" applyFill="1" applyAlignment="1">
      <alignment horizontal="center" vertical="center"/>
    </xf>
    <xf numFmtId="176" fontId="37" fillId="0" borderId="0" xfId="1" applyNumberFormat="1" applyFont="1" applyAlignment="1">
      <alignment vertical="center"/>
    </xf>
    <xf numFmtId="176" fontId="37" fillId="0" borderId="0" xfId="1" applyNumberFormat="1" applyFont="1">
      <alignment vertical="center"/>
    </xf>
    <xf numFmtId="176" fontId="37" fillId="0" borderId="0" xfId="1" applyNumberFormat="1" applyFont="1" applyAlignment="1">
      <alignment vertical="center" shrinkToFit="1"/>
    </xf>
    <xf numFmtId="176" fontId="38" fillId="0" borderId="0" xfId="1" applyNumberFormat="1" applyFont="1">
      <alignment vertical="center"/>
    </xf>
    <xf numFmtId="176" fontId="38" fillId="0" borderId="0" xfId="1" applyNumberFormat="1" applyFont="1" applyAlignment="1">
      <alignment horizontal="center" vertical="center"/>
    </xf>
    <xf numFmtId="176" fontId="32" fillId="0" borderId="19" xfId="1" applyNumberFormat="1" applyFont="1" applyFill="1" applyBorder="1" applyAlignment="1">
      <alignment vertical="center"/>
    </xf>
    <xf numFmtId="176" fontId="32" fillId="0" borderId="19" xfId="1" applyNumberFormat="1" applyFont="1" applyFill="1" applyBorder="1">
      <alignment vertical="center"/>
    </xf>
    <xf numFmtId="176" fontId="32" fillId="0" borderId="29" xfId="1" applyNumberFormat="1" applyFont="1" applyFill="1" applyBorder="1" applyAlignment="1">
      <alignment vertical="center"/>
    </xf>
    <xf numFmtId="0" fontId="40" fillId="0" borderId="0" xfId="1" applyFont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33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39" fillId="0" borderId="141" xfId="1" applyNumberFormat="1" applyFont="1" applyBorder="1" applyAlignment="1">
      <alignment horizontal="center" vertical="center"/>
    </xf>
    <xf numFmtId="176" fontId="39" fillId="0" borderId="112" xfId="1" applyNumberFormat="1" applyFont="1" applyBorder="1" applyAlignment="1">
      <alignment horizontal="center" vertical="center"/>
    </xf>
    <xf numFmtId="176" fontId="39" fillId="0" borderId="142" xfId="1" applyNumberFormat="1" applyFont="1" applyBorder="1" applyAlignment="1">
      <alignment horizontal="center" vertical="center"/>
    </xf>
    <xf numFmtId="176" fontId="34" fillId="0" borderId="29" xfId="1" applyNumberFormat="1" applyFont="1" applyBorder="1" applyAlignment="1">
      <alignment horizontal="left" vertical="center"/>
    </xf>
    <xf numFmtId="176" fontId="34" fillId="0" borderId="24" xfId="1" applyNumberFormat="1" applyFont="1" applyBorder="1" applyAlignment="1">
      <alignment horizontal="left" vertical="center"/>
    </xf>
    <xf numFmtId="176" fontId="34" fillId="0" borderId="29" xfId="1" applyNumberFormat="1" applyFont="1" applyBorder="1" applyAlignment="1">
      <alignment vertical="center"/>
    </xf>
    <xf numFmtId="176" fontId="34" fillId="0" borderId="22" xfId="1" applyNumberFormat="1" applyFont="1" applyBorder="1" applyAlignment="1">
      <alignment vertical="center"/>
    </xf>
    <xf numFmtId="176" fontId="34" fillId="0" borderId="24" xfId="1" applyNumberFormat="1" applyFont="1" applyBorder="1" applyAlignment="1">
      <alignment vertical="center"/>
    </xf>
    <xf numFmtId="176" fontId="35" fillId="0" borderId="30" xfId="1" applyNumberFormat="1" applyFont="1" applyFill="1" applyBorder="1" applyAlignment="1">
      <alignment horizontal="center" vertical="center" wrapText="1"/>
    </xf>
    <xf numFmtId="176" fontId="35" fillId="0" borderId="20" xfId="1" applyNumberFormat="1" applyFont="1" applyFill="1" applyBorder="1" applyAlignment="1">
      <alignment horizontal="center" vertical="center"/>
    </xf>
    <xf numFmtId="176" fontId="35" fillId="0" borderId="31" xfId="1" applyNumberFormat="1" applyFont="1" applyFill="1" applyBorder="1" applyAlignment="1">
      <alignment horizontal="center" vertical="center"/>
    </xf>
    <xf numFmtId="176" fontId="35" fillId="0" borderId="30" xfId="1" applyNumberFormat="1" applyFont="1" applyFill="1" applyBorder="1" applyAlignment="1">
      <alignment horizontal="center" vertical="center"/>
    </xf>
    <xf numFmtId="176" fontId="35" fillId="10" borderId="30" xfId="1" applyNumberFormat="1" applyFont="1" applyFill="1" applyBorder="1" applyAlignment="1">
      <alignment horizontal="center" vertical="center" wrapText="1"/>
    </xf>
    <xf numFmtId="176" fontId="35" fillId="10" borderId="20" xfId="1" applyNumberFormat="1" applyFont="1" applyFill="1" applyBorder="1" applyAlignment="1">
      <alignment horizontal="center" vertical="center" wrapText="1"/>
    </xf>
    <xf numFmtId="176" fontId="35" fillId="10" borderId="129" xfId="1" applyNumberFormat="1" applyFont="1" applyFill="1" applyBorder="1" applyAlignment="1">
      <alignment horizontal="center" vertical="center" wrapText="1"/>
    </xf>
    <xf numFmtId="176" fontId="35" fillId="0" borderId="26" xfId="1" applyNumberFormat="1" applyFont="1" applyBorder="1" applyAlignment="1">
      <alignment horizontal="center" vertical="center"/>
    </xf>
    <xf numFmtId="176" fontId="35" fillId="0" borderId="20" xfId="1" applyNumberFormat="1" applyFont="1" applyBorder="1" applyAlignment="1">
      <alignment horizontal="center" vertical="center"/>
    </xf>
    <xf numFmtId="176" fontId="35" fillId="0" borderId="17" xfId="1" applyNumberFormat="1" applyFont="1" applyBorder="1" applyAlignment="1">
      <alignment horizontal="center" vertical="center"/>
    </xf>
    <xf numFmtId="176" fontId="37" fillId="0" borderId="62" xfId="1" applyNumberFormat="1" applyFont="1" applyBorder="1" applyAlignment="1">
      <alignment horizontal="center" vertical="center"/>
    </xf>
    <xf numFmtId="176" fontId="35" fillId="0" borderId="102" xfId="1" applyNumberFormat="1" applyFont="1" applyBorder="1" applyAlignment="1">
      <alignment horizontal="center" vertical="center"/>
    </xf>
    <xf numFmtId="176" fontId="35" fillId="0" borderId="31" xfId="1" applyNumberFormat="1" applyFont="1" applyBorder="1" applyAlignment="1">
      <alignment horizontal="center" vertical="center"/>
    </xf>
    <xf numFmtId="176" fontId="35" fillId="0" borderId="103" xfId="1" applyNumberFormat="1" applyFont="1" applyBorder="1" applyAlignment="1">
      <alignment horizontal="center" vertical="center"/>
    </xf>
    <xf numFmtId="176" fontId="35" fillId="0" borderId="24" xfId="1" applyNumberFormat="1" applyFont="1" applyBorder="1" applyAlignment="1">
      <alignment horizontal="center" vertical="center"/>
    </xf>
    <xf numFmtId="176" fontId="35" fillId="0" borderId="126" xfId="1" applyNumberFormat="1" applyFont="1" applyBorder="1" applyAlignment="1">
      <alignment horizontal="center" vertical="center"/>
    </xf>
    <xf numFmtId="176" fontId="35" fillId="0" borderId="127" xfId="1" applyNumberFormat="1" applyFont="1" applyBorder="1" applyAlignment="1">
      <alignment horizontal="center" vertical="center"/>
    </xf>
    <xf numFmtId="176" fontId="35" fillId="0" borderId="128" xfId="1" applyNumberFormat="1" applyFont="1" applyBorder="1" applyAlignment="1">
      <alignment horizontal="center" vertical="center"/>
    </xf>
    <xf numFmtId="176" fontId="35" fillId="0" borderId="60" xfId="1" applyNumberFormat="1" applyFont="1" applyBorder="1" applyAlignment="1">
      <alignment horizontal="center" vertical="center" shrinkToFit="1"/>
    </xf>
    <xf numFmtId="176" fontId="35" fillId="0" borderId="23" xfId="1" applyNumberFormat="1" applyFont="1" applyBorder="1" applyAlignment="1">
      <alignment horizontal="center" vertical="center" shrinkToFit="1"/>
    </xf>
    <xf numFmtId="176" fontId="39" fillId="0" borderId="138" xfId="1" applyNumberFormat="1" applyFont="1" applyBorder="1" applyAlignment="1">
      <alignment horizontal="center" vertical="center"/>
    </xf>
    <xf numFmtId="176" fontId="39" fillId="0" borderId="139" xfId="1" applyNumberFormat="1" applyFont="1" applyBorder="1" applyAlignment="1">
      <alignment horizontal="center" vertical="center"/>
    </xf>
    <xf numFmtId="176" fontId="39" fillId="0" borderId="140" xfId="1" applyNumberFormat="1" applyFont="1" applyBorder="1" applyAlignment="1">
      <alignment horizontal="center" vertical="center"/>
    </xf>
    <xf numFmtId="176" fontId="35" fillId="0" borderId="20" xfId="1" applyNumberFormat="1" applyFont="1" applyFill="1" applyBorder="1" applyAlignment="1">
      <alignment horizontal="center" vertical="center" wrapText="1"/>
    </xf>
    <xf numFmtId="176" fontId="35" fillId="0" borderId="31" xfId="1" applyNumberFormat="1" applyFont="1" applyFill="1" applyBorder="1" applyAlignment="1">
      <alignment horizontal="center" vertical="center" wrapText="1"/>
    </xf>
    <xf numFmtId="176" fontId="39" fillId="10" borderId="30" xfId="1" applyNumberFormat="1" applyFont="1" applyFill="1" applyBorder="1" applyAlignment="1">
      <alignment horizontal="center" vertical="center"/>
    </xf>
    <xf numFmtId="176" fontId="39" fillId="10" borderId="20" xfId="1" applyNumberFormat="1" applyFont="1" applyFill="1" applyBorder="1" applyAlignment="1">
      <alignment horizontal="center" vertical="center"/>
    </xf>
    <xf numFmtId="176" fontId="35" fillId="0" borderId="102" xfId="1" applyNumberFormat="1" applyFont="1" applyFill="1" applyBorder="1" applyAlignment="1">
      <alignment horizontal="center" vertical="center"/>
    </xf>
    <xf numFmtId="176" fontId="34" fillId="0" borderId="103" xfId="1" applyNumberFormat="1" applyFont="1" applyBorder="1" applyAlignment="1">
      <alignment vertical="center"/>
    </xf>
    <xf numFmtId="176" fontId="35" fillId="0" borderId="30" xfId="1" applyNumberFormat="1" applyFont="1" applyFill="1" applyBorder="1" applyAlignment="1">
      <alignment horizontal="center" vertical="center" wrapText="1" shrinkToFit="1"/>
    </xf>
    <xf numFmtId="176" fontId="35" fillId="0" borderId="20" xfId="1" applyNumberFormat="1" applyFont="1" applyFill="1" applyBorder="1" applyAlignment="1">
      <alignment horizontal="center" vertical="center" wrapText="1" shrinkToFit="1"/>
    </xf>
    <xf numFmtId="176" fontId="35" fillId="0" borderId="31" xfId="1" applyNumberFormat="1" applyFont="1" applyFill="1" applyBorder="1" applyAlignment="1">
      <alignment horizontal="center" vertical="center" wrapText="1" shrinkToFit="1"/>
    </xf>
    <xf numFmtId="176" fontId="13" fillId="2" borderId="121" xfId="1" applyNumberFormat="1" applyFont="1" applyFill="1" applyBorder="1" applyAlignment="1">
      <alignment horizontal="center" vertical="center"/>
    </xf>
    <xf numFmtId="176" fontId="13" fillId="2" borderId="122" xfId="1" applyNumberFormat="1" applyFont="1" applyFill="1" applyBorder="1" applyAlignment="1">
      <alignment horizontal="center" vertical="center"/>
    </xf>
    <xf numFmtId="176" fontId="13" fillId="0" borderId="49" xfId="1" applyNumberFormat="1" applyFont="1" applyBorder="1" applyAlignment="1">
      <alignment horizontal="center" vertical="center"/>
    </xf>
    <xf numFmtId="176" fontId="13" fillId="0" borderId="45" xfId="1" applyNumberFormat="1" applyFont="1" applyBorder="1" applyAlignment="1">
      <alignment horizontal="center" vertical="center"/>
    </xf>
    <xf numFmtId="176" fontId="13" fillId="0" borderId="48" xfId="1" applyNumberFormat="1" applyFont="1" applyBorder="1" applyAlignment="1">
      <alignment horizontal="center" vertical="center"/>
    </xf>
    <xf numFmtId="176" fontId="13" fillId="0" borderId="44" xfId="1" applyNumberFormat="1" applyFont="1" applyBorder="1" applyAlignment="1">
      <alignment horizontal="center" vertical="center"/>
    </xf>
    <xf numFmtId="176" fontId="13" fillId="0" borderId="48" xfId="1" applyNumberFormat="1" applyFont="1" applyBorder="1" applyAlignment="1">
      <alignment horizontal="center" vertical="center" wrapText="1"/>
    </xf>
    <xf numFmtId="176" fontId="13" fillId="0" borderId="44" xfId="1" applyNumberFormat="1" applyFont="1" applyBorder="1" applyAlignment="1">
      <alignment horizontal="center" vertical="center" wrapText="1"/>
    </xf>
    <xf numFmtId="176" fontId="13" fillId="0" borderId="50" xfId="1" applyNumberFormat="1" applyFont="1" applyBorder="1" applyAlignment="1">
      <alignment horizontal="center" vertical="center"/>
    </xf>
    <xf numFmtId="176" fontId="13" fillId="0" borderId="46" xfId="1" applyNumberFormat="1" applyFont="1" applyBorder="1" applyAlignment="1">
      <alignment horizontal="center" vertical="center"/>
    </xf>
    <xf numFmtId="176" fontId="13" fillId="0" borderId="123" xfId="1" applyNumberFormat="1" applyFont="1" applyBorder="1" applyAlignment="1">
      <alignment horizontal="center" vertical="center"/>
    </xf>
    <xf numFmtId="176" fontId="13" fillId="0" borderId="124" xfId="1" applyNumberFormat="1" applyFont="1" applyBorder="1" applyAlignment="1">
      <alignment horizontal="center" vertical="center"/>
    </xf>
    <xf numFmtId="176" fontId="13" fillId="0" borderId="51" xfId="1" applyNumberFormat="1" applyFont="1" applyBorder="1" applyAlignment="1">
      <alignment horizontal="center" vertical="center" wrapText="1"/>
    </xf>
    <xf numFmtId="176" fontId="13" fillId="0" borderId="125" xfId="1" applyNumberFormat="1" applyFont="1" applyBorder="1" applyAlignment="1">
      <alignment horizontal="center" vertical="center" wrapText="1"/>
    </xf>
    <xf numFmtId="0" fontId="3" fillId="0" borderId="11" xfId="1" applyFill="1" applyBorder="1" applyAlignment="1" applyProtection="1">
      <alignment horizontal="center" vertical="center"/>
    </xf>
    <xf numFmtId="0" fontId="3" fillId="0" borderId="12" xfId="1" applyFill="1" applyBorder="1" applyAlignment="1" applyProtection="1">
      <alignment horizontal="center" vertical="center"/>
    </xf>
    <xf numFmtId="0" fontId="3" fillId="0" borderId="10" xfId="1" applyFill="1" applyBorder="1" applyAlignment="1" applyProtection="1">
      <alignment horizontal="center" vertical="center"/>
    </xf>
    <xf numFmtId="0" fontId="3" fillId="0" borderId="2" xfId="1" applyFill="1" applyBorder="1" applyAlignment="1" applyProtection="1">
      <alignment horizontal="center" vertical="center"/>
    </xf>
    <xf numFmtId="0" fontId="3" fillId="0" borderId="4" xfId="1" applyFill="1" applyBorder="1" applyAlignment="1" applyProtection="1">
      <alignment horizontal="center" vertical="center"/>
    </xf>
    <xf numFmtId="0" fontId="3" fillId="0" borderId="5" xfId="1" applyFill="1" applyBorder="1" applyAlignment="1" applyProtection="1">
      <alignment horizontal="center" vertical="center"/>
    </xf>
    <xf numFmtId="0" fontId="3" fillId="0" borderId="6" xfId="1" applyFill="1" applyBorder="1" applyAlignment="1" applyProtection="1">
      <alignment horizontal="center" vertical="center"/>
    </xf>
    <xf numFmtId="0" fontId="3" fillId="0" borderId="7" xfId="1" applyFill="1" applyBorder="1" applyAlignment="1" applyProtection="1">
      <alignment horizontal="center" vertical="center"/>
    </xf>
    <xf numFmtId="0" fontId="3" fillId="0" borderId="9" xfId="1" applyFill="1" applyBorder="1" applyAlignment="1" applyProtection="1">
      <alignment horizontal="center" vertical="center"/>
    </xf>
    <xf numFmtId="0" fontId="3" fillId="0" borderId="14" xfId="1" applyFill="1" applyBorder="1" applyAlignment="1" applyProtection="1">
      <alignment horizontal="left" vertical="center"/>
      <protection locked="0"/>
    </xf>
    <xf numFmtId="0" fontId="3" fillId="0" borderId="13" xfId="1" applyFill="1" applyBorder="1" applyAlignment="1" applyProtection="1">
      <alignment horizontal="left" vertical="center"/>
      <protection locked="0"/>
    </xf>
    <xf numFmtId="0" fontId="3" fillId="0" borderId="11" xfId="1" applyFill="1" applyBorder="1" applyAlignment="1" applyProtection="1">
      <alignment horizontal="center" vertical="center" textRotation="255" wrapText="1"/>
    </xf>
    <xf numFmtId="0" fontId="3" fillId="0" borderId="12" xfId="1" applyFill="1" applyBorder="1" applyAlignment="1" applyProtection="1">
      <alignment horizontal="center" vertical="center" textRotation="255" wrapText="1"/>
    </xf>
    <xf numFmtId="0" fontId="3" fillId="0" borderId="11" xfId="1" applyFill="1" applyBorder="1" applyAlignment="1" applyProtection="1">
      <alignment horizontal="center" vertical="center" textRotation="255"/>
    </xf>
    <xf numFmtId="0" fontId="3" fillId="0" borderId="12" xfId="1" applyFill="1" applyBorder="1" applyAlignment="1" applyProtection="1">
      <alignment horizontal="center" vertical="center" textRotation="255"/>
    </xf>
    <xf numFmtId="0" fontId="3" fillId="0" borderId="14" xfId="1" applyFill="1" applyBorder="1" applyAlignment="1" applyProtection="1">
      <alignment horizontal="center" vertical="center"/>
      <protection locked="0"/>
    </xf>
    <xf numFmtId="0" fontId="3" fillId="0" borderId="13" xfId="1" applyFill="1" applyBorder="1" applyAlignment="1" applyProtection="1">
      <alignment horizontal="center" vertical="center"/>
      <protection locked="0"/>
    </xf>
    <xf numFmtId="0" fontId="3" fillId="0" borderId="14" xfId="1" applyFill="1" applyBorder="1" applyAlignment="1" applyProtection="1">
      <alignment horizontal="center" vertical="center"/>
    </xf>
    <xf numFmtId="0" fontId="3" fillId="0" borderId="13" xfId="1" applyFill="1" applyBorder="1" applyAlignment="1" applyProtection="1">
      <alignment horizontal="center" vertical="center"/>
    </xf>
    <xf numFmtId="0" fontId="3" fillId="0" borderId="63" xfId="1" applyFill="1" applyBorder="1" applyAlignment="1" applyProtection="1">
      <alignment horizontal="center" vertical="center"/>
    </xf>
    <xf numFmtId="0" fontId="12" fillId="0" borderId="11" xfId="1" applyFont="1" applyFill="1" applyBorder="1" applyAlignment="1" applyProtection="1">
      <alignment horizontal="center" vertical="center" textRotation="255" wrapText="1"/>
    </xf>
    <xf numFmtId="0" fontId="12" fillId="0" borderId="12" xfId="1" applyFont="1" applyFill="1" applyBorder="1" applyAlignment="1" applyProtection="1">
      <alignment horizontal="center" vertical="center" textRotation="255" wrapText="1"/>
    </xf>
    <xf numFmtId="0" fontId="12" fillId="0" borderId="67" xfId="1" applyFont="1" applyFill="1" applyBorder="1" applyAlignment="1" applyProtection="1">
      <alignment horizontal="center" vertical="center" textRotation="255" wrapText="1"/>
    </xf>
    <xf numFmtId="0" fontId="12" fillId="0" borderId="11" xfId="1" applyFont="1" applyFill="1" applyBorder="1" applyAlignment="1" applyProtection="1">
      <alignment horizontal="center" vertical="center" textRotation="255"/>
    </xf>
    <xf numFmtId="0" fontId="12" fillId="0" borderId="12" xfId="1" applyFont="1" applyFill="1" applyBorder="1" applyAlignment="1" applyProtection="1">
      <alignment horizontal="center" vertical="center" textRotation="255"/>
    </xf>
    <xf numFmtId="0" fontId="12" fillId="0" borderId="10" xfId="1" applyFont="1" applyFill="1" applyBorder="1" applyAlignment="1" applyProtection="1">
      <alignment horizontal="center" vertical="center" textRotation="255"/>
    </xf>
    <xf numFmtId="0" fontId="3" fillId="0" borderId="136" xfId="1" applyFill="1" applyBorder="1" applyAlignment="1" applyProtection="1">
      <alignment horizontal="center" vertical="center"/>
    </xf>
    <xf numFmtId="0" fontId="3" fillId="0" borderId="137" xfId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38" fontId="3" fillId="0" borderId="66" xfId="1" applyNumberFormat="1" applyFill="1" applyBorder="1" applyAlignment="1" applyProtection="1">
      <alignment horizontal="center" vertical="center"/>
    </xf>
    <xf numFmtId="38" fontId="3" fillId="0" borderId="65" xfId="1" applyNumberFormat="1" applyFill="1" applyBorder="1" applyAlignment="1" applyProtection="1">
      <alignment horizontal="center" vertical="center"/>
    </xf>
    <xf numFmtId="38" fontId="3" fillId="0" borderId="64" xfId="1" applyNumberFormat="1" applyFill="1" applyBorder="1" applyAlignment="1" applyProtection="1">
      <alignment horizontal="center" vertical="center"/>
    </xf>
    <xf numFmtId="38" fontId="3" fillId="2" borderId="99" xfId="1" applyNumberFormat="1" applyFill="1" applyBorder="1" applyAlignment="1" applyProtection="1">
      <alignment vertical="center"/>
    </xf>
    <xf numFmtId="38" fontId="3" fillId="2" borderId="98" xfId="1" applyNumberFormat="1" applyFill="1" applyBorder="1" applyAlignment="1" applyProtection="1">
      <alignment vertical="center"/>
    </xf>
    <xf numFmtId="38" fontId="3" fillId="2" borderId="97" xfId="1" applyNumberFormat="1" applyFill="1" applyBorder="1" applyAlignment="1" applyProtection="1">
      <alignment vertical="center"/>
    </xf>
    <xf numFmtId="0" fontId="3" fillId="0" borderId="113" xfId="1" applyBorder="1" applyAlignment="1" applyProtection="1">
      <alignment horizontal="center" vertical="center" wrapText="1"/>
    </xf>
    <xf numFmtId="0" fontId="3" fillId="0" borderId="109" xfId="1" applyBorder="1" applyAlignment="1" applyProtection="1">
      <alignment horizontal="center" vertical="center" wrapText="1"/>
    </xf>
    <xf numFmtId="0" fontId="3" fillId="0" borderId="82" xfId="1" applyBorder="1" applyAlignment="1" applyProtection="1">
      <alignment horizontal="center" vertical="center" wrapText="1"/>
    </xf>
    <xf numFmtId="0" fontId="3" fillId="0" borderId="78" xfId="1" applyBorder="1" applyAlignment="1" applyProtection="1">
      <alignment horizontal="center" vertical="center" wrapText="1"/>
    </xf>
    <xf numFmtId="0" fontId="3" fillId="0" borderId="0" xfId="1" applyFill="1" applyBorder="1" applyAlignment="1" applyProtection="1">
      <alignment horizontal="center" vertical="center"/>
    </xf>
    <xf numFmtId="0" fontId="3" fillId="0" borderId="8" xfId="1" applyFill="1" applyBorder="1" applyAlignment="1" applyProtection="1">
      <alignment horizontal="center" vertical="center"/>
    </xf>
    <xf numFmtId="0" fontId="22" fillId="0" borderId="72" xfId="1" applyFont="1" applyFill="1" applyBorder="1" applyAlignment="1" applyProtection="1">
      <alignment vertical="top" wrapText="1"/>
    </xf>
    <xf numFmtId="0" fontId="22" fillId="0" borderId="71" xfId="1" applyFont="1" applyFill="1" applyBorder="1" applyAlignment="1" applyProtection="1">
      <alignment vertical="top" wrapText="1"/>
    </xf>
    <xf numFmtId="0" fontId="22" fillId="0" borderId="70" xfId="1" applyFont="1" applyFill="1" applyBorder="1" applyAlignment="1" applyProtection="1">
      <alignment vertical="top" wrapText="1"/>
    </xf>
    <xf numFmtId="0" fontId="22" fillId="0" borderId="0" xfId="1" applyFont="1" applyFill="1" applyBorder="1" applyAlignment="1" applyProtection="1">
      <alignment vertical="top" wrapText="1"/>
    </xf>
    <xf numFmtId="0" fontId="22" fillId="0" borderId="69" xfId="1" applyFont="1" applyFill="1" applyBorder="1" applyAlignment="1" applyProtection="1">
      <alignment vertical="top" wrapText="1"/>
    </xf>
    <xf numFmtId="0" fontId="22" fillId="0" borderId="68" xfId="1" applyFont="1" applyFill="1" applyBorder="1" applyAlignment="1" applyProtection="1">
      <alignment vertical="top" wrapText="1"/>
    </xf>
    <xf numFmtId="0" fontId="3" fillId="0" borderId="0" xfId="1" applyBorder="1" applyAlignment="1" applyProtection="1">
      <alignment horizontal="center" vertical="center"/>
    </xf>
    <xf numFmtId="0" fontId="13" fillId="7" borderId="14" xfId="1" applyFont="1" applyFill="1" applyBorder="1" applyAlignment="1" applyProtection="1">
      <alignment horizontal="center" vertical="center" shrinkToFit="1"/>
    </xf>
    <xf numFmtId="0" fontId="13" fillId="7" borderId="13" xfId="1" applyFont="1" applyFill="1" applyBorder="1" applyAlignment="1" applyProtection="1">
      <alignment horizontal="center" vertical="center" shrinkToFit="1"/>
    </xf>
    <xf numFmtId="0" fontId="13" fillId="0" borderId="11" xfId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center" vertical="center"/>
    </xf>
    <xf numFmtId="0" fontId="13" fillId="0" borderId="11" xfId="1" applyFont="1" applyFill="1" applyBorder="1" applyAlignment="1" applyProtection="1">
      <alignment horizontal="center" vertical="center"/>
    </xf>
    <xf numFmtId="0" fontId="3" fillId="0" borderId="88" xfId="1" applyBorder="1" applyAlignment="1" applyProtection="1">
      <alignment horizontal="center" vertical="center" wrapText="1"/>
    </xf>
    <xf numFmtId="0" fontId="13" fillId="0" borderId="11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10" xfId="1" applyFont="1" applyBorder="1" applyAlignment="1" applyProtection="1">
      <alignment horizontal="center" vertical="center"/>
    </xf>
    <xf numFmtId="0" fontId="3" fillId="0" borderId="0" xfId="1" applyAlignment="1" applyProtection="1">
      <alignment horizontal="center" vertical="center"/>
    </xf>
    <xf numFmtId="0" fontId="3" fillId="0" borderId="96" xfId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0" fontId="3" fillId="7" borderId="2" xfId="1" applyFont="1" applyFill="1" applyBorder="1" applyAlignment="1" applyProtection="1">
      <alignment horizontal="center" vertical="center"/>
    </xf>
    <xf numFmtId="0" fontId="3" fillId="7" borderId="3" xfId="1" applyFont="1" applyFill="1" applyBorder="1" applyAlignment="1" applyProtection="1">
      <alignment horizontal="center" vertical="center"/>
    </xf>
    <xf numFmtId="0" fontId="3" fillId="7" borderId="4" xfId="1" applyFont="1" applyFill="1" applyBorder="1" applyAlignment="1" applyProtection="1">
      <alignment horizontal="center" vertical="center"/>
    </xf>
    <xf numFmtId="0" fontId="3" fillId="7" borderId="7" xfId="1" applyFont="1" applyFill="1" applyBorder="1" applyAlignment="1" applyProtection="1">
      <alignment horizontal="center" vertical="center"/>
    </xf>
    <xf numFmtId="0" fontId="3" fillId="7" borderId="8" xfId="1" applyFont="1" applyFill="1" applyBorder="1" applyAlignment="1" applyProtection="1">
      <alignment horizontal="center" vertical="center"/>
    </xf>
    <xf numFmtId="0" fontId="3" fillId="7" borderId="9" xfId="1" applyFont="1" applyFill="1" applyBorder="1" applyAlignment="1" applyProtection="1">
      <alignment horizontal="center" vertical="center"/>
    </xf>
    <xf numFmtId="0" fontId="3" fillId="0" borderId="88" xfId="1" applyBorder="1" applyAlignment="1" applyProtection="1">
      <alignment horizontal="center" vertical="center"/>
    </xf>
    <xf numFmtId="0" fontId="3" fillId="0" borderId="87" xfId="1" applyBorder="1" applyAlignment="1" applyProtection="1">
      <alignment horizontal="center" vertical="center"/>
    </xf>
    <xf numFmtId="0" fontId="3" fillId="0" borderId="93" xfId="1" applyBorder="1" applyAlignment="1" applyProtection="1">
      <alignment horizontal="left" vertical="center" shrinkToFit="1"/>
    </xf>
    <xf numFmtId="0" fontId="3" fillId="0" borderId="92" xfId="1" applyBorder="1" applyAlignment="1" applyProtection="1">
      <alignment horizontal="left" vertical="center" shrinkToFit="1"/>
    </xf>
    <xf numFmtId="38" fontId="3" fillId="2" borderId="99" xfId="1" applyNumberFormat="1" applyFill="1" applyBorder="1" applyAlignment="1" applyProtection="1">
      <alignment horizontal="right" vertical="center"/>
    </xf>
    <xf numFmtId="38" fontId="3" fillId="2" borderId="98" xfId="1" applyNumberFormat="1" applyFill="1" applyBorder="1" applyAlignment="1" applyProtection="1">
      <alignment horizontal="right" vertical="center"/>
    </xf>
    <xf numFmtId="38" fontId="3" fillId="2" borderId="97" xfId="1" applyNumberFormat="1" applyFill="1" applyBorder="1" applyAlignment="1" applyProtection="1">
      <alignment horizontal="right" vertical="center"/>
    </xf>
    <xf numFmtId="0" fontId="3" fillId="0" borderId="66" xfId="1" applyFill="1" applyBorder="1" applyAlignment="1" applyProtection="1">
      <alignment horizontal="center" vertical="center"/>
    </xf>
    <xf numFmtId="0" fontId="3" fillId="0" borderId="65" xfId="1" applyFill="1" applyBorder="1" applyAlignment="1" applyProtection="1">
      <alignment horizontal="center" vertical="center"/>
    </xf>
    <xf numFmtId="0" fontId="3" fillId="0" borderId="64" xfId="1" applyFill="1" applyBorder="1" applyAlignment="1" applyProtection="1">
      <alignment horizontal="center" vertical="center"/>
    </xf>
    <xf numFmtId="38" fontId="3" fillId="0" borderId="132" xfId="1" applyNumberFormat="1" applyFill="1" applyBorder="1" applyAlignment="1" applyProtection="1">
      <alignment horizontal="center" vertical="center" wrapText="1"/>
    </xf>
    <xf numFmtId="38" fontId="3" fillId="0" borderId="133" xfId="1" applyNumberForma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3" fillId="0" borderId="11" xfId="1" applyFill="1" applyBorder="1" applyAlignment="1" applyProtection="1">
      <alignment horizontal="center" vertical="center" wrapText="1"/>
    </xf>
    <xf numFmtId="0" fontId="3" fillId="0" borderId="0" xfId="1" applyNumberFormat="1" applyBorder="1" applyAlignment="1" applyProtection="1">
      <alignment horizontal="center" vertical="center"/>
      <protection locked="0"/>
    </xf>
    <xf numFmtId="0" fontId="3" fillId="0" borderId="8" xfId="1" applyNumberFormat="1" applyBorder="1" applyAlignment="1" applyProtection="1">
      <alignment horizontal="center" vertical="center"/>
      <protection locked="0"/>
    </xf>
    <xf numFmtId="0" fontId="2" fillId="7" borderId="14" xfId="1" applyFont="1" applyFill="1" applyBorder="1" applyAlignment="1" applyProtection="1">
      <alignment horizontal="center" vertical="center"/>
    </xf>
    <xf numFmtId="0" fontId="2" fillId="7" borderId="63" xfId="1" applyFont="1" applyFill="1" applyBorder="1" applyAlignment="1" applyProtection="1">
      <alignment horizontal="center" vertical="center"/>
    </xf>
    <xf numFmtId="0" fontId="2" fillId="7" borderId="13" xfId="1" applyFont="1" applyFill="1" applyBorder="1" applyAlignment="1" applyProtection="1">
      <alignment horizontal="center" vertical="center"/>
    </xf>
    <xf numFmtId="0" fontId="3" fillId="0" borderId="0" xfId="1" applyBorder="1" applyAlignment="1" applyProtection="1">
      <alignment horizontal="left" vertical="center"/>
      <protection locked="0"/>
    </xf>
    <xf numFmtId="0" fontId="3" fillId="0" borderId="8" xfId="1" applyBorder="1" applyAlignment="1" applyProtection="1">
      <alignment horizontal="left" vertical="center"/>
      <protection locked="0"/>
    </xf>
    <xf numFmtId="0" fontId="2" fillId="0" borderId="63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/>
    </xf>
    <xf numFmtId="0" fontId="23" fillId="0" borderId="1" xfId="1" applyFont="1" applyBorder="1" applyAlignment="1">
      <alignment horizontal="center" vertical="center" textRotation="255" wrapText="1"/>
    </xf>
    <xf numFmtId="0" fontId="26" fillId="0" borderId="0" xfId="1" applyNumberFormat="1" applyFont="1" applyBorder="1" applyAlignment="1">
      <alignment horizontal="right" vertical="center"/>
    </xf>
    <xf numFmtId="0" fontId="23" fillId="0" borderId="8" xfId="1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 wrapText="1"/>
    </xf>
  </cellXfs>
  <cellStyles count="7">
    <cellStyle name="桁区切り" xfId="5" builtinId="6"/>
    <cellStyle name="桁区切り 2" xfId="2" xr:uid="{00000000-0005-0000-0000-000001000000}"/>
    <cellStyle name="通貨" xfId="6" builtinId="7"/>
    <cellStyle name="標準" xfId="0" builtinId="0"/>
    <cellStyle name="標準 2" xfId="1" xr:uid="{00000000-0005-0000-0000-000003000000}"/>
    <cellStyle name="標準 2 2" xfId="4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6DF12B"/>
      <color rgb="FF1DDD09"/>
      <color rgb="FFF9F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69849</xdr:colOff>
      <xdr:row>0</xdr:row>
      <xdr:rowOff>102925</xdr:rowOff>
    </xdr:from>
    <xdr:to>
      <xdr:col>14</xdr:col>
      <xdr:colOff>542702</xdr:colOff>
      <xdr:row>3</xdr:row>
      <xdr:rowOff>68274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1361" y="102925"/>
          <a:ext cx="9831719" cy="46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○　黄色のセルに、計画している研修日数又は月数を入力してください。</a:t>
          </a:r>
          <a:endParaRPr kumimoji="1" lang="en-US" altLang="ja-JP" sz="1000"/>
        </a:p>
        <a:p>
          <a:r>
            <a:rPr kumimoji="1" lang="ja-JP" altLang="en-US" sz="1000"/>
            <a:t>○　各セルにはコメントで上限日数を記載してあるので、入力の際には注意してください。黄色以外のセルは、数式等入力済みですので、変更等行わないでください。</a:t>
          </a:r>
          <a:endParaRPr kumimoji="1" lang="en-US" altLang="ja-JP" sz="1000"/>
        </a:p>
        <a:p>
          <a:r>
            <a:rPr kumimoji="1" lang="ja-JP" altLang="en-US" sz="1000"/>
            <a:t>　</a:t>
          </a:r>
        </a:p>
      </xdr:txBody>
    </xdr:sp>
    <xdr:clientData/>
  </xdr:twoCellAnchor>
  <xdr:twoCellAnchor>
    <xdr:from>
      <xdr:col>1</xdr:col>
      <xdr:colOff>69849</xdr:colOff>
      <xdr:row>0</xdr:row>
      <xdr:rowOff>102925</xdr:rowOff>
    </xdr:from>
    <xdr:to>
      <xdr:col>14</xdr:col>
      <xdr:colOff>542702</xdr:colOff>
      <xdr:row>3</xdr:row>
      <xdr:rowOff>68274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88924" y="102925"/>
          <a:ext cx="11017028" cy="479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○　黄色のセルに、計画している研修日数又は月数を入力してください。</a:t>
          </a:r>
          <a:endParaRPr kumimoji="1" lang="en-US" altLang="ja-JP" sz="1000"/>
        </a:p>
        <a:p>
          <a:r>
            <a:rPr kumimoji="1" lang="ja-JP" altLang="en-US" sz="1000"/>
            <a:t>○　各セルにはコメントで上限日数を記載してあるので、入力の際には注意してください。黄色以外のセルは、数式等入力済みですので、変更等行わないでください。</a:t>
          </a:r>
          <a:endParaRPr kumimoji="1" lang="en-US" altLang="ja-JP" sz="1000"/>
        </a:p>
        <a:p>
          <a:r>
            <a:rPr kumimoji="1" lang="ja-JP" altLang="en-US" sz="1000"/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DCEC-0091-415B-9319-4D90F26C70EA}">
  <sheetPr>
    <tabColor theme="9" tint="0.39997558519241921"/>
  </sheetPr>
  <dimension ref="A1:F153"/>
  <sheetViews>
    <sheetView tabSelected="1" view="pageBreakPreview" zoomScaleNormal="70" zoomScaleSheetLayoutView="100" workbookViewId="0">
      <selection activeCell="D9" sqref="D9"/>
    </sheetView>
  </sheetViews>
  <sheetFormatPr defaultRowHeight="13.2"/>
  <cols>
    <col min="1" max="1" width="4.6640625" customWidth="1"/>
    <col min="2" max="2" width="11.44140625" style="219" customWidth="1"/>
    <col min="3" max="4" width="31.6640625" customWidth="1"/>
    <col min="5" max="6" width="11" customWidth="1"/>
  </cols>
  <sheetData>
    <row r="1" spans="1:6" ht="16.8" thickBot="1">
      <c r="A1" s="228" t="s">
        <v>161</v>
      </c>
    </row>
    <row r="2" spans="1:6" ht="19.2" customHeight="1" thickBot="1">
      <c r="A2" t="s">
        <v>162</v>
      </c>
      <c r="C2" s="257" t="s">
        <v>191</v>
      </c>
      <c r="D2" s="258" t="s">
        <v>192</v>
      </c>
    </row>
    <row r="3" spans="1:6" ht="19.2" customHeight="1">
      <c r="A3" s="220"/>
      <c r="B3" s="286" t="s">
        <v>163</v>
      </c>
      <c r="C3" s="286"/>
      <c r="D3" s="286"/>
      <c r="E3" s="287" t="s">
        <v>213</v>
      </c>
      <c r="F3" s="288"/>
    </row>
    <row r="4" spans="1:6" ht="39" customHeight="1">
      <c r="B4" s="222" t="s">
        <v>164</v>
      </c>
      <c r="C4" s="283"/>
      <c r="D4" s="283"/>
      <c r="E4" s="284" t="s">
        <v>169</v>
      </c>
      <c r="F4" s="285"/>
    </row>
    <row r="5" spans="1:6" ht="16.8" customHeight="1">
      <c r="B5" s="223" t="s">
        <v>165</v>
      </c>
      <c r="C5" s="223" t="s">
        <v>166</v>
      </c>
      <c r="D5" s="223" t="s">
        <v>167</v>
      </c>
      <c r="E5" s="223" t="s">
        <v>168</v>
      </c>
      <c r="F5" s="223" t="s">
        <v>0</v>
      </c>
    </row>
    <row r="6" spans="1:6" ht="39" customHeight="1">
      <c r="B6" s="223" t="s">
        <v>170</v>
      </c>
      <c r="C6" s="227"/>
      <c r="D6" s="227"/>
      <c r="E6" s="224">
        <f>SUM(資金積算【リンク元】!D5:D8)</f>
        <v>0</v>
      </c>
      <c r="F6" s="224">
        <f>SUM(資金積算【リンク元】!D9:D12)</f>
        <v>0</v>
      </c>
    </row>
    <row r="7" spans="1:6" ht="39" customHeight="1">
      <c r="B7" s="223" t="s">
        <v>171</v>
      </c>
      <c r="C7" s="227"/>
      <c r="D7" s="227"/>
      <c r="E7" s="224">
        <f>SUM(資金積算【リンク元】!E5:E8)</f>
        <v>0</v>
      </c>
      <c r="F7" s="224">
        <f>SUM(資金積算【リンク元】!E9:E12)</f>
        <v>0</v>
      </c>
    </row>
    <row r="8" spans="1:6" ht="39" customHeight="1">
      <c r="B8" s="223" t="s">
        <v>172</v>
      </c>
      <c r="C8" s="227"/>
      <c r="D8" s="227"/>
      <c r="E8" s="224">
        <f>SUM(資金積算【リンク元】!F5:F8)</f>
        <v>0</v>
      </c>
      <c r="F8" s="224">
        <f>SUM(資金積算【リンク元】!F9:F12)</f>
        <v>0</v>
      </c>
    </row>
    <row r="9" spans="1:6" ht="39" customHeight="1">
      <c r="B9" s="223" t="s">
        <v>173</v>
      </c>
      <c r="C9" s="227"/>
      <c r="D9" s="227"/>
      <c r="E9" s="224">
        <f>SUM(資金積算【リンク元】!G5:G8)</f>
        <v>0</v>
      </c>
      <c r="F9" s="224">
        <f>SUM(資金積算【リンク元】!G9:G12)</f>
        <v>0</v>
      </c>
    </row>
    <row r="10" spans="1:6" ht="39" customHeight="1">
      <c r="B10" s="223" t="s">
        <v>174</v>
      </c>
      <c r="C10" s="227"/>
      <c r="D10" s="227"/>
      <c r="E10" s="224">
        <f>SUM(資金積算【リンク元】!H5:H8)</f>
        <v>0</v>
      </c>
      <c r="F10" s="224">
        <f>SUM(資金積算【リンク元】!H9:H12)</f>
        <v>0</v>
      </c>
    </row>
    <row r="11" spans="1:6" ht="19.8" customHeight="1">
      <c r="D11" s="225" t="s">
        <v>155</v>
      </c>
      <c r="E11" s="224">
        <f>SUM(E6:E10)</f>
        <v>0</v>
      </c>
      <c r="F11" s="224">
        <f>SUM(F6:F10)</f>
        <v>0</v>
      </c>
    </row>
    <row r="12" spans="1:6">
      <c r="A12" t="s">
        <v>162</v>
      </c>
      <c r="B12" s="221"/>
    </row>
    <row r="13" spans="1:6" ht="19.2" customHeight="1">
      <c r="A13" s="220"/>
      <c r="B13" s="286" t="s">
        <v>175</v>
      </c>
      <c r="C13" s="286"/>
      <c r="D13" s="286"/>
    </row>
    <row r="14" spans="1:6" ht="39" customHeight="1">
      <c r="B14" s="226" t="s">
        <v>164</v>
      </c>
      <c r="C14" s="283"/>
      <c r="D14" s="283"/>
      <c r="E14" s="284" t="s">
        <v>169</v>
      </c>
      <c r="F14" s="285"/>
    </row>
    <row r="15" spans="1:6" ht="16.8" customHeight="1">
      <c r="B15" s="223" t="s">
        <v>165</v>
      </c>
      <c r="C15" s="223" t="s">
        <v>166</v>
      </c>
      <c r="D15" s="223" t="s">
        <v>167</v>
      </c>
      <c r="E15" s="223" t="s">
        <v>168</v>
      </c>
      <c r="F15" s="223" t="s">
        <v>0</v>
      </c>
    </row>
    <row r="16" spans="1:6" ht="39" customHeight="1">
      <c r="B16" s="223" t="s">
        <v>170</v>
      </c>
      <c r="C16" s="227"/>
      <c r="D16" s="227"/>
      <c r="E16" s="224">
        <f>SUM(資金積算【リンク元】!D$14:D$20)</f>
        <v>0</v>
      </c>
      <c r="F16" s="224">
        <f>SUM(資金積算【リンク元】!D$21:D$24)</f>
        <v>0</v>
      </c>
    </row>
    <row r="17" spans="1:6" ht="39" customHeight="1">
      <c r="B17" s="223" t="s">
        <v>171</v>
      </c>
      <c r="C17" s="227"/>
      <c r="D17" s="227"/>
      <c r="E17" s="224">
        <f>SUM(資金積算【リンク元】!E14:E20)</f>
        <v>0</v>
      </c>
      <c r="F17" s="224">
        <f>SUM(資金積算【リンク元】!E21:E24)</f>
        <v>0</v>
      </c>
    </row>
    <row r="18" spans="1:6" ht="39" customHeight="1">
      <c r="B18" s="223" t="s">
        <v>172</v>
      </c>
      <c r="C18" s="227"/>
      <c r="D18" s="227"/>
      <c r="E18" s="224">
        <f>SUM(資金積算【リンク元】!F14:F19)</f>
        <v>0</v>
      </c>
      <c r="F18" s="224">
        <f>SUM(資金積算【リンク元】!F21:F24)</f>
        <v>0</v>
      </c>
    </row>
    <row r="19" spans="1:6" ht="39" customHeight="1">
      <c r="B19" s="223" t="s">
        <v>173</v>
      </c>
      <c r="C19" s="227"/>
      <c r="D19" s="227"/>
      <c r="E19" s="224">
        <f>SUM(資金積算【リンク元】!G14:G20)</f>
        <v>0</v>
      </c>
      <c r="F19" s="224">
        <f>SUM(資金積算【リンク元】!G21:G24)</f>
        <v>0</v>
      </c>
    </row>
    <row r="20" spans="1:6" ht="39" customHeight="1">
      <c r="B20" s="223" t="s">
        <v>174</v>
      </c>
      <c r="C20" s="227"/>
      <c r="D20" s="227"/>
      <c r="E20" s="224">
        <f>SUM(資金積算【リンク元】!H14:H20)</f>
        <v>0</v>
      </c>
      <c r="F20" s="224">
        <f>SUM(資金積算【リンク元】!H21:H24)</f>
        <v>0</v>
      </c>
    </row>
    <row r="21" spans="1:6" ht="19.8" customHeight="1">
      <c r="B21" s="221"/>
      <c r="D21" s="225" t="s">
        <v>155</v>
      </c>
      <c r="E21" s="224">
        <f>SUM(E16:E20)</f>
        <v>0</v>
      </c>
      <c r="F21" s="224">
        <f>SUM(F16:F20)</f>
        <v>0</v>
      </c>
    </row>
    <row r="22" spans="1:6">
      <c r="A22" t="s">
        <v>162</v>
      </c>
      <c r="B22" s="221"/>
    </row>
    <row r="23" spans="1:6" ht="19.2" customHeight="1">
      <c r="A23" s="220"/>
      <c r="B23" s="282" t="s">
        <v>176</v>
      </c>
      <c r="C23" s="282"/>
      <c r="D23" s="282"/>
    </row>
    <row r="24" spans="1:6" ht="39" customHeight="1">
      <c r="B24" s="226" t="s">
        <v>164</v>
      </c>
      <c r="C24" s="283"/>
      <c r="D24" s="283"/>
      <c r="E24" s="284" t="s">
        <v>169</v>
      </c>
      <c r="F24" s="285"/>
    </row>
    <row r="25" spans="1:6" ht="16.8" customHeight="1">
      <c r="B25" s="223" t="s">
        <v>165</v>
      </c>
      <c r="C25" s="223" t="s">
        <v>166</v>
      </c>
      <c r="D25" s="223" t="s">
        <v>167</v>
      </c>
      <c r="E25" s="223" t="s">
        <v>168</v>
      </c>
      <c r="F25" s="223" t="s">
        <v>0</v>
      </c>
    </row>
    <row r="26" spans="1:6" ht="39" customHeight="1">
      <c r="B26" s="223" t="s">
        <v>170</v>
      </c>
      <c r="C26" s="227"/>
      <c r="D26" s="227"/>
      <c r="E26" s="224">
        <f>SUM(資金積算【リンク元】!D26:D29)</f>
        <v>0</v>
      </c>
      <c r="F26" s="224">
        <f>SUM(資金積算【リンク元】!D30:D32)</f>
        <v>0</v>
      </c>
    </row>
    <row r="27" spans="1:6" ht="39" customHeight="1">
      <c r="B27" s="223" t="s">
        <v>171</v>
      </c>
      <c r="C27" s="227"/>
      <c r="D27" s="227"/>
      <c r="E27" s="224">
        <f>SUM(資金積算【リンク元】!E26:E29)</f>
        <v>0</v>
      </c>
      <c r="F27" s="224">
        <f>SUM(資金積算【リンク元】!E30:E32)</f>
        <v>0</v>
      </c>
    </row>
    <row r="28" spans="1:6" ht="39" customHeight="1">
      <c r="B28" s="223" t="s">
        <v>172</v>
      </c>
      <c r="C28" s="227"/>
      <c r="D28" s="227"/>
      <c r="E28" s="224">
        <f>SUM(資金積算【リンク元】!F26:F29)</f>
        <v>0</v>
      </c>
      <c r="F28" s="224">
        <f>SUM(資金積算【リンク元】!F30:F32)</f>
        <v>0</v>
      </c>
    </row>
    <row r="29" spans="1:6" ht="39" customHeight="1">
      <c r="B29" s="223" t="s">
        <v>173</v>
      </c>
      <c r="C29" s="227"/>
      <c r="D29" s="227"/>
      <c r="E29" s="224">
        <f>SUM(資金積算【リンク元】!G26:G29)</f>
        <v>0</v>
      </c>
      <c r="F29" s="224">
        <f>SUM(資金積算【リンク元】!G30:G32)</f>
        <v>0</v>
      </c>
    </row>
    <row r="30" spans="1:6" ht="39" customHeight="1">
      <c r="B30" s="223" t="s">
        <v>174</v>
      </c>
      <c r="C30" s="227"/>
      <c r="D30" s="227"/>
      <c r="E30" s="224">
        <f>SUM(資金積算【リンク元】!H26:H29)</f>
        <v>0</v>
      </c>
      <c r="F30" s="224">
        <f>SUM(資金積算【リンク元】!H30:H32)</f>
        <v>0</v>
      </c>
    </row>
    <row r="31" spans="1:6" ht="19.8" customHeight="1">
      <c r="B31" s="221"/>
      <c r="D31" s="225" t="s">
        <v>155</v>
      </c>
      <c r="E31" s="224">
        <f>SUM(E26:E30)</f>
        <v>0</v>
      </c>
      <c r="F31" s="224">
        <f>SUM(F26:F30)</f>
        <v>0</v>
      </c>
    </row>
    <row r="32" spans="1:6">
      <c r="A32" t="s">
        <v>162</v>
      </c>
      <c r="B32" s="221"/>
    </row>
    <row r="33" spans="1:6" ht="19.2" customHeight="1">
      <c r="A33" s="220"/>
      <c r="B33" s="286" t="s">
        <v>177</v>
      </c>
      <c r="C33" s="286"/>
      <c r="D33" s="286"/>
    </row>
    <row r="34" spans="1:6" ht="39" customHeight="1">
      <c r="B34" s="226" t="s">
        <v>164</v>
      </c>
      <c r="C34" s="283"/>
      <c r="D34" s="283"/>
      <c r="E34" s="284" t="s">
        <v>169</v>
      </c>
      <c r="F34" s="285"/>
    </row>
    <row r="35" spans="1:6" ht="16.8" customHeight="1">
      <c r="B35" s="223" t="s">
        <v>165</v>
      </c>
      <c r="C35" s="223" t="s">
        <v>166</v>
      </c>
      <c r="D35" s="223" t="s">
        <v>167</v>
      </c>
      <c r="E35" s="223" t="s">
        <v>168</v>
      </c>
      <c r="F35" s="223" t="s">
        <v>0</v>
      </c>
    </row>
    <row r="36" spans="1:6" ht="39" customHeight="1">
      <c r="B36" s="223" t="s">
        <v>170</v>
      </c>
      <c r="C36" s="227"/>
      <c r="D36" s="227"/>
      <c r="E36" s="224">
        <f>SUM(資金積算【リンク元】!D34:D35)</f>
        <v>0</v>
      </c>
      <c r="F36" s="224">
        <f>SUM(資金積算【リンク元】!D36:D39)</f>
        <v>0</v>
      </c>
    </row>
    <row r="37" spans="1:6" ht="39" customHeight="1">
      <c r="B37" s="223" t="s">
        <v>171</v>
      </c>
      <c r="C37" s="227"/>
      <c r="D37" s="227"/>
      <c r="E37" s="224">
        <f>SUM(資金積算【リンク元】!E34:E35)</f>
        <v>0</v>
      </c>
      <c r="F37" s="224">
        <f>SUM(資金積算【リンク元】!E36:E39)</f>
        <v>0</v>
      </c>
    </row>
    <row r="38" spans="1:6" ht="39" customHeight="1">
      <c r="B38" s="223" t="s">
        <v>172</v>
      </c>
      <c r="C38" s="227"/>
      <c r="D38" s="227"/>
      <c r="E38" s="224">
        <f>SUM(資金積算【リンク元】!F34:F35)</f>
        <v>0</v>
      </c>
      <c r="F38" s="224">
        <f>SUM(資金積算【リンク元】!F36:F39)</f>
        <v>0</v>
      </c>
    </row>
    <row r="39" spans="1:6" ht="39" customHeight="1">
      <c r="B39" s="223" t="s">
        <v>173</v>
      </c>
      <c r="C39" s="227"/>
      <c r="D39" s="227"/>
      <c r="E39" s="224">
        <f>SUM(資金積算【リンク元】!G34:G35)</f>
        <v>0</v>
      </c>
      <c r="F39" s="224">
        <f>SUM(資金積算【リンク元】!G36:G39)</f>
        <v>0</v>
      </c>
    </row>
    <row r="40" spans="1:6" ht="39" customHeight="1">
      <c r="B40" s="223" t="s">
        <v>174</v>
      </c>
      <c r="C40" s="227"/>
      <c r="D40" s="227"/>
      <c r="E40" s="224">
        <f>SUM(資金積算【リンク元】!H34:H35)</f>
        <v>0</v>
      </c>
      <c r="F40" s="224">
        <f>SUM(資金積算【リンク元】!H36:H39)</f>
        <v>0</v>
      </c>
    </row>
    <row r="41" spans="1:6" ht="19.8" customHeight="1">
      <c r="B41" s="221"/>
      <c r="D41" s="225" t="s">
        <v>155</v>
      </c>
      <c r="E41" s="224">
        <f>SUM(E36:E40)</f>
        <v>0</v>
      </c>
      <c r="F41" s="224">
        <f>SUM(F36:F40)</f>
        <v>0</v>
      </c>
    </row>
    <row r="42" spans="1:6">
      <c r="A42" t="s">
        <v>162</v>
      </c>
      <c r="B42" s="221"/>
    </row>
    <row r="43" spans="1:6" ht="19.2" customHeight="1">
      <c r="A43" s="220"/>
      <c r="B43" s="286" t="s">
        <v>178</v>
      </c>
      <c r="C43" s="286"/>
      <c r="D43" s="286"/>
    </row>
    <row r="44" spans="1:6" ht="39" customHeight="1">
      <c r="B44" s="226" t="s">
        <v>164</v>
      </c>
      <c r="C44" s="283"/>
      <c r="D44" s="283"/>
      <c r="E44" s="284" t="s">
        <v>169</v>
      </c>
      <c r="F44" s="285"/>
    </row>
    <row r="45" spans="1:6" ht="16.8" customHeight="1">
      <c r="B45" s="223" t="s">
        <v>165</v>
      </c>
      <c r="C45" s="223" t="s">
        <v>166</v>
      </c>
      <c r="D45" s="223" t="s">
        <v>167</v>
      </c>
      <c r="E45" s="223" t="s">
        <v>168</v>
      </c>
      <c r="F45" s="223" t="s">
        <v>0</v>
      </c>
    </row>
    <row r="46" spans="1:6" ht="39" customHeight="1">
      <c r="B46" s="223" t="s">
        <v>170</v>
      </c>
      <c r="C46" s="227"/>
      <c r="D46" s="227"/>
      <c r="E46" s="224">
        <f>SUM(資金積算【リンク元】!D41:D42)</f>
        <v>0</v>
      </c>
      <c r="F46" s="224">
        <f>SUM(資金積算【リンク元】!D43:D46)</f>
        <v>0</v>
      </c>
    </row>
    <row r="47" spans="1:6" ht="39" customHeight="1">
      <c r="B47" s="223" t="s">
        <v>171</v>
      </c>
      <c r="C47" s="227"/>
      <c r="D47" s="227"/>
      <c r="E47" s="224">
        <f>SUM(資金積算【リンク元】!E41:E42)</f>
        <v>0</v>
      </c>
      <c r="F47" s="224">
        <f>SUM(資金積算【リンク元】!E43:E46)</f>
        <v>0</v>
      </c>
    </row>
    <row r="48" spans="1:6" ht="39" customHeight="1">
      <c r="B48" s="223" t="s">
        <v>172</v>
      </c>
      <c r="C48" s="227"/>
      <c r="D48" s="227"/>
      <c r="E48" s="224">
        <f>SUM(資金積算【リンク元】!F41:F42)</f>
        <v>0</v>
      </c>
      <c r="F48" s="224">
        <f>SUM(資金積算【リンク元】!F43:F46)</f>
        <v>0</v>
      </c>
    </row>
    <row r="49" spans="1:6" ht="39" customHeight="1">
      <c r="B49" s="223" t="s">
        <v>173</v>
      </c>
      <c r="C49" s="227"/>
      <c r="D49" s="227"/>
      <c r="E49" s="224">
        <f>SUM(資金積算【リンク元】!G41:G42)</f>
        <v>0</v>
      </c>
      <c r="F49" s="224">
        <f>SUM(資金積算【リンク元】!G43:G46)</f>
        <v>0</v>
      </c>
    </row>
    <row r="50" spans="1:6" ht="39" customHeight="1">
      <c r="B50" s="223" t="s">
        <v>174</v>
      </c>
      <c r="C50" s="227"/>
      <c r="D50" s="227"/>
      <c r="E50" s="224">
        <f>SUM(資金積算【リンク元】!H41:H42)</f>
        <v>0</v>
      </c>
      <c r="F50" s="224">
        <f>SUM(資金積算【リンク元】!H43:H46)</f>
        <v>0</v>
      </c>
    </row>
    <row r="51" spans="1:6" ht="19.8" customHeight="1">
      <c r="B51" s="221"/>
      <c r="D51" s="225" t="s">
        <v>155</v>
      </c>
      <c r="E51" s="224">
        <f>SUM(E46:E50)</f>
        <v>0</v>
      </c>
      <c r="F51" s="224">
        <f>SUM(F46:F50)</f>
        <v>0</v>
      </c>
    </row>
    <row r="52" spans="1:6">
      <c r="A52" t="s">
        <v>162</v>
      </c>
      <c r="B52" s="221"/>
    </row>
    <row r="53" spans="1:6" ht="19.2" customHeight="1">
      <c r="A53" s="220"/>
      <c r="B53" s="286" t="s">
        <v>179</v>
      </c>
      <c r="C53" s="286"/>
      <c r="D53" s="286"/>
    </row>
    <row r="54" spans="1:6" ht="39" customHeight="1">
      <c r="B54" s="226" t="s">
        <v>164</v>
      </c>
      <c r="C54" s="283"/>
      <c r="D54" s="283"/>
      <c r="E54" s="284" t="s">
        <v>169</v>
      </c>
      <c r="F54" s="285"/>
    </row>
    <row r="55" spans="1:6" ht="16.8" customHeight="1">
      <c r="B55" s="223" t="s">
        <v>165</v>
      </c>
      <c r="C55" s="223" t="s">
        <v>166</v>
      </c>
      <c r="D55" s="223" t="s">
        <v>167</v>
      </c>
      <c r="E55" s="223" t="s">
        <v>168</v>
      </c>
      <c r="F55" s="223" t="s">
        <v>0</v>
      </c>
    </row>
    <row r="56" spans="1:6" ht="39" customHeight="1">
      <c r="B56" s="223" t="s">
        <v>170</v>
      </c>
      <c r="C56" s="227"/>
      <c r="D56" s="227"/>
      <c r="E56" s="224">
        <f>SUM(資金積算【リンク元】!D48:D49)</f>
        <v>0</v>
      </c>
      <c r="F56" s="224">
        <f>SUM(資金積算【リンク元】!D50:D53)</f>
        <v>0</v>
      </c>
    </row>
    <row r="57" spans="1:6" ht="39" customHeight="1">
      <c r="B57" s="223" t="s">
        <v>171</v>
      </c>
      <c r="C57" s="227"/>
      <c r="D57" s="227"/>
      <c r="E57" s="224">
        <f>SUM(資金積算【リンク元】!E48:E49)</f>
        <v>0</v>
      </c>
      <c r="F57" s="224">
        <f>SUM(資金積算【リンク元】!E50:E53)</f>
        <v>0</v>
      </c>
    </row>
    <row r="58" spans="1:6" ht="39" customHeight="1">
      <c r="B58" s="223" t="s">
        <v>172</v>
      </c>
      <c r="C58" s="227"/>
      <c r="D58" s="227"/>
      <c r="E58" s="224">
        <f>SUM(資金積算【リンク元】!F48:F49)</f>
        <v>0</v>
      </c>
      <c r="F58" s="224">
        <f>SUM(資金積算【リンク元】!F50:F53)</f>
        <v>0</v>
      </c>
    </row>
    <row r="59" spans="1:6" ht="39" customHeight="1">
      <c r="B59" s="223" t="s">
        <v>173</v>
      </c>
      <c r="C59" s="227"/>
      <c r="D59" s="227"/>
      <c r="E59" s="224">
        <f>SUM(資金積算【リンク元】!G48:G49)</f>
        <v>0</v>
      </c>
      <c r="F59" s="224">
        <f>SUM(資金積算【リンク元】!G50:G53)</f>
        <v>0</v>
      </c>
    </row>
    <row r="60" spans="1:6" ht="39" customHeight="1">
      <c r="B60" s="223" t="s">
        <v>174</v>
      </c>
      <c r="C60" s="227"/>
      <c r="D60" s="227"/>
      <c r="E60" s="224">
        <f>SUM(資金積算【リンク元】!H48:H49)</f>
        <v>0</v>
      </c>
      <c r="F60" s="224">
        <f>SUM(資金積算【リンク元】!H50:H53)</f>
        <v>0</v>
      </c>
    </row>
    <row r="61" spans="1:6" ht="19.8" customHeight="1">
      <c r="B61" s="221"/>
      <c r="D61" s="225" t="s">
        <v>155</v>
      </c>
      <c r="E61" s="224">
        <f>SUM(E56:E60)</f>
        <v>0</v>
      </c>
      <c r="F61" s="224">
        <f>SUM(F56:F60)</f>
        <v>0</v>
      </c>
    </row>
    <row r="62" spans="1:6">
      <c r="A62" t="s">
        <v>162</v>
      </c>
      <c r="B62" s="221"/>
    </row>
    <row r="63" spans="1:6" ht="19.2" customHeight="1">
      <c r="A63" s="220"/>
      <c r="B63" s="286" t="s">
        <v>180</v>
      </c>
      <c r="C63" s="286"/>
      <c r="D63" s="286"/>
    </row>
    <row r="64" spans="1:6" ht="39" customHeight="1">
      <c r="B64" s="226" t="s">
        <v>164</v>
      </c>
      <c r="C64" s="283"/>
      <c r="D64" s="283"/>
      <c r="E64" s="284" t="s">
        <v>169</v>
      </c>
      <c r="F64" s="285"/>
    </row>
    <row r="65" spans="1:6" ht="16.8" customHeight="1">
      <c r="B65" s="223" t="s">
        <v>165</v>
      </c>
      <c r="C65" s="223" t="s">
        <v>166</v>
      </c>
      <c r="D65" s="223" t="s">
        <v>167</v>
      </c>
      <c r="E65" s="223" t="s">
        <v>168</v>
      </c>
      <c r="F65" s="223" t="s">
        <v>0</v>
      </c>
    </row>
    <row r="66" spans="1:6" ht="39" customHeight="1">
      <c r="B66" s="223" t="s">
        <v>170</v>
      </c>
      <c r="C66" s="227"/>
      <c r="D66" s="227"/>
      <c r="E66" s="224">
        <f>SUM(資金積算【リンク元】!D55:D56)</f>
        <v>0</v>
      </c>
      <c r="F66" s="224">
        <f>SUM(資金積算【リンク元】!D57:D60)</f>
        <v>0</v>
      </c>
    </row>
    <row r="67" spans="1:6" ht="39" customHeight="1">
      <c r="B67" s="223" t="s">
        <v>171</v>
      </c>
      <c r="C67" s="227"/>
      <c r="D67" s="227"/>
      <c r="E67" s="224">
        <f>SUM(資金積算【リンク元】!E55:E56)</f>
        <v>0</v>
      </c>
      <c r="F67">
        <f>SUM(資金積算【リンク元】!E57:E60)</f>
        <v>0</v>
      </c>
    </row>
    <row r="68" spans="1:6" ht="39" customHeight="1">
      <c r="B68" s="223" t="s">
        <v>172</v>
      </c>
      <c r="C68" s="227"/>
      <c r="D68" s="227"/>
      <c r="E68" s="224">
        <f>SUM(資金積算【リンク元】!F55:F56)</f>
        <v>0</v>
      </c>
      <c r="F68" s="224">
        <f>SUM(資金積算【リンク元】!F57:F60)</f>
        <v>0</v>
      </c>
    </row>
    <row r="69" spans="1:6" ht="39" customHeight="1">
      <c r="B69" s="223" t="s">
        <v>173</v>
      </c>
      <c r="C69" s="227"/>
      <c r="D69" s="227"/>
      <c r="E69" s="224">
        <f>SUM(資金積算【リンク元】!G55:G56)</f>
        <v>0</v>
      </c>
      <c r="F69" s="224">
        <f>SUM(資金積算【リンク元】!G57:G60)</f>
        <v>0</v>
      </c>
    </row>
    <row r="70" spans="1:6" ht="39" customHeight="1">
      <c r="B70" s="223" t="s">
        <v>174</v>
      </c>
      <c r="C70" s="227"/>
      <c r="D70" s="227"/>
      <c r="E70" s="224">
        <f>SUM(資金積算【リンク元】!H55:H56)</f>
        <v>0</v>
      </c>
      <c r="F70" s="224">
        <f>SUM(資金積算【リンク元】!H57:H60)</f>
        <v>0</v>
      </c>
    </row>
    <row r="71" spans="1:6" ht="19.8" customHeight="1">
      <c r="B71" s="221"/>
      <c r="D71" s="225" t="s">
        <v>155</v>
      </c>
      <c r="E71" s="224"/>
      <c r="F71" s="224"/>
    </row>
    <row r="72" spans="1:6">
      <c r="A72" t="s">
        <v>162</v>
      </c>
      <c r="B72" s="221"/>
    </row>
    <row r="73" spans="1:6" ht="19.2" customHeight="1">
      <c r="A73" s="220"/>
      <c r="B73" s="282" t="s">
        <v>181</v>
      </c>
      <c r="C73" s="282"/>
      <c r="D73" s="282"/>
    </row>
    <row r="74" spans="1:6" ht="39" customHeight="1">
      <c r="B74" s="226" t="s">
        <v>164</v>
      </c>
      <c r="C74" s="283"/>
      <c r="D74" s="283"/>
      <c r="E74" s="284" t="s">
        <v>169</v>
      </c>
      <c r="F74" s="285"/>
    </row>
    <row r="75" spans="1:6" ht="16.8" customHeight="1">
      <c r="B75" s="223" t="s">
        <v>165</v>
      </c>
      <c r="C75" s="223" t="s">
        <v>166</v>
      </c>
      <c r="D75" s="223" t="s">
        <v>167</v>
      </c>
      <c r="E75" s="223" t="s">
        <v>168</v>
      </c>
      <c r="F75" s="223" t="s">
        <v>0</v>
      </c>
    </row>
    <row r="76" spans="1:6" ht="39" customHeight="1">
      <c r="B76" s="223" t="s">
        <v>170</v>
      </c>
      <c r="C76" s="227"/>
      <c r="D76" s="227"/>
      <c r="E76" s="224">
        <f>SUM(資金積算【リンク元】!D62:D63)</f>
        <v>0</v>
      </c>
      <c r="F76" s="224">
        <f>SUM(資金積算【リンク元】!D64:D67)</f>
        <v>0</v>
      </c>
    </row>
    <row r="77" spans="1:6" ht="39" customHeight="1">
      <c r="B77" s="223" t="s">
        <v>171</v>
      </c>
      <c r="C77" s="227"/>
      <c r="D77" s="227"/>
      <c r="E77" s="224">
        <f>SUM(資金積算【リンク元】!E62:E63)</f>
        <v>0</v>
      </c>
      <c r="F77" s="224">
        <f>SUM(資金積算【リンク元】!E64:E67)</f>
        <v>0</v>
      </c>
    </row>
    <row r="78" spans="1:6" ht="39" customHeight="1">
      <c r="B78" s="223" t="s">
        <v>172</v>
      </c>
      <c r="C78" s="227"/>
      <c r="D78" s="227"/>
      <c r="E78" s="224">
        <f>SUM(資金積算【リンク元】!F62:F63)</f>
        <v>0</v>
      </c>
      <c r="F78" s="224">
        <f>SUM(資金積算【リンク元】!F64:F67)</f>
        <v>0</v>
      </c>
    </row>
    <row r="79" spans="1:6" ht="39" customHeight="1">
      <c r="B79" s="223" t="s">
        <v>173</v>
      </c>
      <c r="C79" s="227"/>
      <c r="D79" s="227"/>
      <c r="E79" s="224">
        <f>SUM(資金積算【リンク元】!G62:G63)</f>
        <v>0</v>
      </c>
      <c r="F79" s="224">
        <f>SUM(資金積算【リンク元】!G64:G67)</f>
        <v>0</v>
      </c>
    </row>
    <row r="80" spans="1:6" ht="39" customHeight="1">
      <c r="B80" s="223" t="s">
        <v>174</v>
      </c>
      <c r="C80" s="227"/>
      <c r="D80" s="227"/>
      <c r="E80" s="224">
        <f>SUM(資金積算【リンク元】!H62:H63)</f>
        <v>0</v>
      </c>
      <c r="F80" s="224">
        <f>SUM(資金積算【リンク元】!H64:H67)</f>
        <v>0</v>
      </c>
    </row>
    <row r="81" spans="1:6" ht="19.8" customHeight="1">
      <c r="B81" s="221"/>
      <c r="D81" s="225" t="s">
        <v>155</v>
      </c>
      <c r="E81" s="224">
        <f>SUM(E76:E80)</f>
        <v>0</v>
      </c>
      <c r="F81" s="224">
        <f>SUM(F76:F80)</f>
        <v>0</v>
      </c>
    </row>
    <row r="82" spans="1:6">
      <c r="A82" t="s">
        <v>162</v>
      </c>
      <c r="B82" s="221"/>
    </row>
    <row r="83" spans="1:6" ht="19.2" customHeight="1">
      <c r="A83" s="220"/>
      <c r="B83" s="286" t="s">
        <v>182</v>
      </c>
      <c r="C83" s="286"/>
      <c r="D83" s="286"/>
    </row>
    <row r="84" spans="1:6" ht="39" customHeight="1">
      <c r="B84" s="226" t="s">
        <v>164</v>
      </c>
      <c r="C84" s="283"/>
      <c r="D84" s="283"/>
      <c r="E84" s="284" t="s">
        <v>169</v>
      </c>
      <c r="F84" s="285"/>
    </row>
    <row r="85" spans="1:6" ht="16.8" customHeight="1">
      <c r="B85" s="223" t="s">
        <v>165</v>
      </c>
      <c r="C85" s="223" t="s">
        <v>166</v>
      </c>
      <c r="D85" s="223" t="s">
        <v>167</v>
      </c>
      <c r="E85" s="223" t="s">
        <v>168</v>
      </c>
      <c r="F85" s="223" t="s">
        <v>0</v>
      </c>
    </row>
    <row r="86" spans="1:6" ht="39" customHeight="1">
      <c r="B86" s="223" t="s">
        <v>170</v>
      </c>
      <c r="C86" s="227"/>
      <c r="D86" s="227"/>
      <c r="E86" s="224">
        <f>SUM(資金積算【リンク元】!D69:D70)</f>
        <v>0</v>
      </c>
      <c r="F86" s="224">
        <f>SUM(資金積算【リンク元】!D71:D74)</f>
        <v>0</v>
      </c>
    </row>
    <row r="87" spans="1:6" ht="39" customHeight="1">
      <c r="B87" s="223" t="s">
        <v>171</v>
      </c>
      <c r="C87" s="227"/>
      <c r="D87" s="227"/>
      <c r="E87" s="224">
        <f>SUM(資金積算【リンク元】!E69:E70)</f>
        <v>0</v>
      </c>
      <c r="F87" s="224">
        <f>SUM(資金積算【リンク元】!E71:E74)</f>
        <v>0</v>
      </c>
    </row>
    <row r="88" spans="1:6" ht="39" customHeight="1">
      <c r="B88" s="223" t="s">
        <v>172</v>
      </c>
      <c r="C88" s="227"/>
      <c r="D88" s="227"/>
      <c r="E88" s="224">
        <f>SUM(資金積算【リンク元】!F69:F70)</f>
        <v>0</v>
      </c>
      <c r="F88" s="224">
        <f>SUM(資金積算【リンク元】!F71:F74)</f>
        <v>0</v>
      </c>
    </row>
    <row r="89" spans="1:6" ht="39" customHeight="1">
      <c r="B89" s="223" t="s">
        <v>173</v>
      </c>
      <c r="C89" s="227"/>
      <c r="D89" s="227"/>
      <c r="E89" s="224">
        <f>SUM(資金積算【リンク元】!G69:G70)</f>
        <v>0</v>
      </c>
      <c r="F89" s="224">
        <f>SUM(資金積算【リンク元】!G71:G74)</f>
        <v>0</v>
      </c>
    </row>
    <row r="90" spans="1:6" ht="39" customHeight="1">
      <c r="B90" s="223" t="s">
        <v>174</v>
      </c>
      <c r="C90" s="227"/>
      <c r="D90" s="227"/>
      <c r="E90" s="224">
        <f>SUM(資金積算【リンク元】!H69:H70)</f>
        <v>0</v>
      </c>
      <c r="F90" s="224">
        <f>SUM(資金積算【リンク元】!H71:H74)</f>
        <v>0</v>
      </c>
    </row>
    <row r="91" spans="1:6" ht="19.8" customHeight="1">
      <c r="B91" s="221"/>
      <c r="D91" s="225" t="s">
        <v>155</v>
      </c>
      <c r="E91" s="224">
        <f>SUM(E86:E90)</f>
        <v>0</v>
      </c>
      <c r="F91" s="224">
        <f>SUM(F86:F90)</f>
        <v>0</v>
      </c>
    </row>
    <row r="93" spans="1:6" ht="16.2">
      <c r="A93" s="228" t="s">
        <v>183</v>
      </c>
      <c r="B93" s="221"/>
    </row>
    <row r="94" spans="1:6">
      <c r="A94" t="s">
        <v>162</v>
      </c>
      <c r="B94" s="221"/>
    </row>
    <row r="95" spans="1:6" ht="19.2" customHeight="1">
      <c r="A95" s="220"/>
      <c r="B95" s="286" t="s">
        <v>184</v>
      </c>
      <c r="C95" s="286"/>
      <c r="D95" s="286"/>
    </row>
    <row r="96" spans="1:6" ht="39" customHeight="1">
      <c r="B96" s="226" t="s">
        <v>164</v>
      </c>
      <c r="C96" s="283"/>
      <c r="D96" s="283"/>
      <c r="E96" s="284" t="s">
        <v>169</v>
      </c>
      <c r="F96" s="285"/>
    </row>
    <row r="97" spans="1:6" ht="16.8" customHeight="1">
      <c r="B97" s="223" t="s">
        <v>165</v>
      </c>
      <c r="C97" s="223" t="s">
        <v>166</v>
      </c>
      <c r="D97" s="223" t="s">
        <v>167</v>
      </c>
      <c r="E97" s="223" t="s">
        <v>168</v>
      </c>
      <c r="F97" s="223" t="s">
        <v>0</v>
      </c>
    </row>
    <row r="98" spans="1:6" ht="39" customHeight="1">
      <c r="B98" s="223" t="s">
        <v>170</v>
      </c>
      <c r="C98" s="227"/>
      <c r="D98" s="227"/>
      <c r="E98" s="224">
        <f>SUM(資金積算【リンク元】!D82:D84)</f>
        <v>0</v>
      </c>
      <c r="F98" s="224">
        <f>SUM(資金積算【リンク元】!D85:D87)</f>
        <v>0</v>
      </c>
    </row>
    <row r="99" spans="1:6" ht="39" customHeight="1">
      <c r="B99" s="223" t="s">
        <v>171</v>
      </c>
      <c r="C99" s="227"/>
      <c r="D99" s="227"/>
      <c r="E99" s="224">
        <f>SUM(資金積算【リンク元】!E82:E84)</f>
        <v>0</v>
      </c>
      <c r="F99" s="224">
        <f>SUM(資金積算【リンク元】!E85:E87)</f>
        <v>0</v>
      </c>
    </row>
    <row r="100" spans="1:6" ht="39" customHeight="1">
      <c r="B100" s="223" t="s">
        <v>172</v>
      </c>
      <c r="C100" s="227"/>
      <c r="D100" s="227"/>
      <c r="E100" s="224">
        <f>SUM(資金積算【リンク元】!F82:F84)</f>
        <v>0</v>
      </c>
      <c r="F100" s="224">
        <f>SUM(資金積算【リンク元】!F85:F87)</f>
        <v>0</v>
      </c>
    </row>
    <row r="101" spans="1:6" ht="39" customHeight="1">
      <c r="B101" s="223" t="s">
        <v>173</v>
      </c>
      <c r="C101" s="227"/>
      <c r="D101" s="227"/>
      <c r="E101" s="224">
        <f>SUM(資金積算【リンク元】!G82:G84)</f>
        <v>0</v>
      </c>
      <c r="F101" s="224">
        <f>SUM(資金積算【リンク元】!G85:G87)</f>
        <v>0</v>
      </c>
    </row>
    <row r="102" spans="1:6" ht="39" customHeight="1">
      <c r="B102" s="223" t="s">
        <v>174</v>
      </c>
      <c r="C102" s="227"/>
      <c r="D102" s="227"/>
      <c r="E102" s="224">
        <f>SUM(資金積算【リンク元】!H82:H84)</f>
        <v>0</v>
      </c>
      <c r="F102" s="224">
        <f>SUM(資金積算【リンク元】!H85:H87)</f>
        <v>0</v>
      </c>
    </row>
    <row r="103" spans="1:6" ht="19.8" customHeight="1">
      <c r="B103" s="221"/>
      <c r="D103" s="225" t="s">
        <v>155</v>
      </c>
      <c r="E103" s="224">
        <f>SUM(E98:E102)</f>
        <v>0</v>
      </c>
      <c r="F103" s="224">
        <f>SUM(F98:F102)</f>
        <v>0</v>
      </c>
    </row>
    <row r="104" spans="1:6">
      <c r="A104" t="s">
        <v>162</v>
      </c>
      <c r="B104" s="221"/>
    </row>
    <row r="105" spans="1:6" ht="19.2" customHeight="1">
      <c r="A105" s="220"/>
      <c r="B105" s="286" t="s">
        <v>185</v>
      </c>
      <c r="C105" s="286"/>
      <c r="D105" s="286"/>
    </row>
    <row r="106" spans="1:6" ht="39" customHeight="1">
      <c r="B106" s="226" t="s">
        <v>164</v>
      </c>
      <c r="C106" s="283"/>
      <c r="D106" s="283"/>
      <c r="E106" s="284" t="s">
        <v>169</v>
      </c>
      <c r="F106" s="285"/>
    </row>
    <row r="107" spans="1:6" ht="16.8" customHeight="1">
      <c r="B107" s="223" t="s">
        <v>165</v>
      </c>
      <c r="C107" s="223" t="s">
        <v>166</v>
      </c>
      <c r="D107" s="223" t="s">
        <v>167</v>
      </c>
      <c r="E107" s="223" t="s">
        <v>168</v>
      </c>
      <c r="F107" s="223" t="s">
        <v>0</v>
      </c>
    </row>
    <row r="108" spans="1:6" ht="39" customHeight="1">
      <c r="B108" s="223" t="s">
        <v>170</v>
      </c>
      <c r="C108" s="227"/>
      <c r="D108" s="227"/>
      <c r="E108" s="224">
        <f>SUM(資金積算【リンク元】!D89:D91)</f>
        <v>0</v>
      </c>
      <c r="F108" s="224">
        <f>SUM(資金積算【リンク元】!D92:D95)</f>
        <v>0</v>
      </c>
    </row>
    <row r="109" spans="1:6" ht="39" customHeight="1">
      <c r="B109" s="223" t="s">
        <v>171</v>
      </c>
      <c r="C109" s="227"/>
      <c r="D109" s="227"/>
      <c r="E109" s="224">
        <f>SUM(資金積算【リンク元】!E89:E91)</f>
        <v>0</v>
      </c>
      <c r="F109" s="224">
        <f>SUM(資金積算【リンク元】!E92:E95)</f>
        <v>0</v>
      </c>
    </row>
    <row r="110" spans="1:6" ht="39" customHeight="1">
      <c r="B110" s="223" t="s">
        <v>172</v>
      </c>
      <c r="C110" s="227"/>
      <c r="D110" s="227"/>
      <c r="E110" s="224">
        <f>SUM(資金積算【リンク元】!F89:F91)</f>
        <v>0</v>
      </c>
      <c r="F110" s="224">
        <f>SUM(資金積算【リンク元】!G92:G95)</f>
        <v>0</v>
      </c>
    </row>
    <row r="111" spans="1:6" ht="39" customHeight="1">
      <c r="B111" s="223" t="s">
        <v>173</v>
      </c>
      <c r="C111" s="227"/>
      <c r="D111" s="227"/>
      <c r="E111" s="224">
        <f>SUM(資金積算【リンク元】!G89:G91)</f>
        <v>0</v>
      </c>
      <c r="F111" s="224">
        <f>SUM(資金積算【リンク元】!G92:G95)</f>
        <v>0</v>
      </c>
    </row>
    <row r="112" spans="1:6" ht="39" customHeight="1">
      <c r="B112" s="223" t="s">
        <v>174</v>
      </c>
      <c r="C112" s="227"/>
      <c r="D112" s="227"/>
      <c r="E112" s="224">
        <f>SUM(資金積算【リンク元】!H89:H91)</f>
        <v>0</v>
      </c>
      <c r="F112" s="224">
        <f>SUM(資金積算【リンク元】!H92:H95)</f>
        <v>0</v>
      </c>
    </row>
    <row r="113" spans="1:6" ht="19.8" customHeight="1">
      <c r="B113" s="221"/>
      <c r="D113" s="225" t="s">
        <v>155</v>
      </c>
      <c r="E113" s="224">
        <f>SUM(E108:E112)</f>
        <v>0</v>
      </c>
      <c r="F113" s="224">
        <f>SUM(F108:F112)</f>
        <v>0</v>
      </c>
    </row>
    <row r="114" spans="1:6">
      <c r="A114" t="s">
        <v>162</v>
      </c>
      <c r="B114" s="221"/>
    </row>
    <row r="115" spans="1:6" ht="19.2" customHeight="1">
      <c r="A115" s="220"/>
      <c r="B115" s="282" t="s">
        <v>186</v>
      </c>
      <c r="C115" s="282"/>
      <c r="D115" s="282"/>
    </row>
    <row r="116" spans="1:6" ht="39" customHeight="1">
      <c r="B116" s="226" t="s">
        <v>164</v>
      </c>
      <c r="C116" s="283"/>
      <c r="D116" s="283"/>
      <c r="E116" s="284" t="s">
        <v>169</v>
      </c>
      <c r="F116" s="285"/>
    </row>
    <row r="117" spans="1:6" ht="16.8" customHeight="1">
      <c r="B117" s="223" t="s">
        <v>165</v>
      </c>
      <c r="C117" s="223" t="s">
        <v>166</v>
      </c>
      <c r="D117" s="223" t="s">
        <v>167</v>
      </c>
      <c r="E117" s="223" t="s">
        <v>168</v>
      </c>
      <c r="F117" s="223" t="s">
        <v>0</v>
      </c>
    </row>
    <row r="118" spans="1:6" ht="39" customHeight="1">
      <c r="B118" s="223" t="s">
        <v>170</v>
      </c>
      <c r="C118" s="227"/>
      <c r="D118" s="227"/>
      <c r="E118" s="224">
        <f>SUM(資金積算【リンク元】!D97:D98)</f>
        <v>0</v>
      </c>
      <c r="F118" s="224">
        <f>SUM(資金積算【リンク元】!D99:D103)</f>
        <v>0</v>
      </c>
    </row>
    <row r="119" spans="1:6" ht="39" customHeight="1">
      <c r="B119" s="223" t="s">
        <v>171</v>
      </c>
      <c r="C119" s="227"/>
      <c r="D119" s="227"/>
      <c r="E119" s="224">
        <f>SUM(資金積算【リンク元】!E97:E98)</f>
        <v>0</v>
      </c>
      <c r="F119" s="224">
        <f>SUM(資金積算【リンク元】!E99:E103)</f>
        <v>0</v>
      </c>
    </row>
    <row r="120" spans="1:6" ht="39" customHeight="1">
      <c r="B120" s="223" t="s">
        <v>172</v>
      </c>
      <c r="C120" s="227"/>
      <c r="D120" s="227"/>
      <c r="E120" s="224">
        <f>SUM(資金積算【リンク元】!F97:F98)</f>
        <v>0</v>
      </c>
      <c r="F120" s="224">
        <f>SUM(資金積算【リンク元】!F99:F103)</f>
        <v>0</v>
      </c>
    </row>
    <row r="121" spans="1:6" ht="39" customHeight="1">
      <c r="B121" s="223" t="s">
        <v>173</v>
      </c>
      <c r="C121" s="227"/>
      <c r="D121" s="227"/>
      <c r="E121" s="224">
        <f>SUM(資金積算【リンク元】!G97:G98)</f>
        <v>0</v>
      </c>
      <c r="F121" s="224">
        <f>SUM(資金積算【リンク元】!G99:G103)</f>
        <v>0</v>
      </c>
    </row>
    <row r="122" spans="1:6" ht="39" customHeight="1">
      <c r="B122" s="223" t="s">
        <v>174</v>
      </c>
      <c r="C122" s="227"/>
      <c r="D122" s="227"/>
      <c r="E122" s="224">
        <f>SUM(資金積算【リンク元】!H97:H98)</f>
        <v>0</v>
      </c>
      <c r="F122" s="224">
        <f>SUM(資金積算【リンク元】!H99:H103)</f>
        <v>0</v>
      </c>
    </row>
    <row r="123" spans="1:6" ht="19.8" customHeight="1">
      <c r="B123" s="221"/>
      <c r="D123" s="225" t="s">
        <v>155</v>
      </c>
      <c r="E123" s="224"/>
      <c r="F123" s="224"/>
    </row>
    <row r="124" spans="1:6">
      <c r="A124" t="s">
        <v>162</v>
      </c>
      <c r="B124" s="221"/>
    </row>
    <row r="125" spans="1:6" ht="19.2" customHeight="1">
      <c r="A125" s="220"/>
      <c r="B125" s="282" t="s">
        <v>187</v>
      </c>
      <c r="C125" s="282"/>
      <c r="D125" s="282"/>
    </row>
    <row r="126" spans="1:6" ht="39" customHeight="1">
      <c r="B126" s="226" t="s">
        <v>164</v>
      </c>
      <c r="C126" s="283"/>
      <c r="D126" s="283"/>
      <c r="E126" s="284" t="s">
        <v>169</v>
      </c>
      <c r="F126" s="285"/>
    </row>
    <row r="127" spans="1:6" ht="16.8" customHeight="1">
      <c r="B127" s="223" t="s">
        <v>165</v>
      </c>
      <c r="C127" s="223" t="s">
        <v>166</v>
      </c>
      <c r="D127" s="223" t="s">
        <v>167</v>
      </c>
      <c r="E127" s="223" t="s">
        <v>168</v>
      </c>
      <c r="F127" s="223" t="s">
        <v>0</v>
      </c>
    </row>
    <row r="128" spans="1:6" ht="39" customHeight="1">
      <c r="B128" s="223" t="s">
        <v>170</v>
      </c>
      <c r="C128" s="227"/>
      <c r="D128" s="227"/>
      <c r="E128" s="224">
        <f>SUM(資金積算【リンク元】!D105:D107)</f>
        <v>0</v>
      </c>
      <c r="F128" s="224">
        <f>SUM(資金積算【リンク元】!D108:D111)</f>
        <v>0</v>
      </c>
    </row>
    <row r="129" spans="1:6" ht="39" customHeight="1">
      <c r="B129" s="223" t="s">
        <v>171</v>
      </c>
      <c r="C129" s="227"/>
      <c r="D129" s="227"/>
      <c r="E129" s="224">
        <f>SUM(資金積算【リンク元】!E105:E107)</f>
        <v>0</v>
      </c>
      <c r="F129" s="224">
        <f>SUM(資金積算【リンク元】!E108:E111)</f>
        <v>0</v>
      </c>
    </row>
    <row r="130" spans="1:6" ht="39" customHeight="1">
      <c r="B130" s="223" t="s">
        <v>172</v>
      </c>
      <c r="C130" s="227"/>
      <c r="D130" s="227"/>
      <c r="E130" s="224">
        <f>SUM(資金積算【リンク元】!F105:F107)</f>
        <v>0</v>
      </c>
      <c r="F130" s="224">
        <f>SUM(資金積算【リンク元】!F108:F111)</f>
        <v>0</v>
      </c>
    </row>
    <row r="131" spans="1:6" ht="39" customHeight="1">
      <c r="B131" s="223" t="s">
        <v>173</v>
      </c>
      <c r="C131" s="227"/>
      <c r="D131" s="227"/>
      <c r="E131" s="224">
        <f>SUM(資金積算【リンク元】!G105:G107)</f>
        <v>0</v>
      </c>
      <c r="F131" s="224">
        <f>SUM(資金積算【リンク元】!G108:G111)</f>
        <v>0</v>
      </c>
    </row>
    <row r="132" spans="1:6" ht="39" customHeight="1">
      <c r="B132" s="223" t="s">
        <v>174</v>
      </c>
      <c r="C132" s="227"/>
      <c r="D132" s="227"/>
      <c r="E132" s="224">
        <f>SUM(資金積算【リンク元】!H105:H107)</f>
        <v>0</v>
      </c>
      <c r="F132" s="224">
        <f>SUM(資金積算【リンク元】!H108:H111)</f>
        <v>0</v>
      </c>
    </row>
    <row r="133" spans="1:6" ht="19.8" customHeight="1">
      <c r="B133" s="221"/>
      <c r="D133" s="225" t="s">
        <v>155</v>
      </c>
      <c r="E133" s="224">
        <f>SUM(E128:E132)</f>
        <v>0</v>
      </c>
      <c r="F133" s="224">
        <f>SUM(F128:F132)</f>
        <v>0</v>
      </c>
    </row>
    <row r="134" spans="1:6">
      <c r="A134" t="s">
        <v>162</v>
      </c>
      <c r="B134" s="221"/>
    </row>
    <row r="135" spans="1:6" ht="19.2" customHeight="1">
      <c r="A135" s="220"/>
      <c r="B135" s="282" t="s">
        <v>188</v>
      </c>
      <c r="C135" s="282"/>
      <c r="D135" s="282"/>
    </row>
    <row r="136" spans="1:6" ht="39" customHeight="1">
      <c r="B136" s="226" t="s">
        <v>164</v>
      </c>
      <c r="C136" s="283"/>
      <c r="D136" s="283"/>
      <c r="E136" s="284" t="s">
        <v>169</v>
      </c>
      <c r="F136" s="285"/>
    </row>
    <row r="137" spans="1:6" ht="16.8" customHeight="1">
      <c r="B137" s="223" t="s">
        <v>165</v>
      </c>
      <c r="C137" s="223" t="s">
        <v>166</v>
      </c>
      <c r="D137" s="223" t="s">
        <v>167</v>
      </c>
      <c r="E137" s="223" t="s">
        <v>168</v>
      </c>
      <c r="F137" s="223" t="s">
        <v>0</v>
      </c>
    </row>
    <row r="138" spans="1:6" ht="39" customHeight="1">
      <c r="B138" s="223" t="s">
        <v>170</v>
      </c>
      <c r="C138" s="227"/>
      <c r="D138" s="227"/>
      <c r="E138" s="224">
        <f>SUM(資金積算【リンク元】!D113:D114)</f>
        <v>0</v>
      </c>
      <c r="F138" s="224">
        <f>SUM(資金積算【リンク元】!D115:D118)</f>
        <v>0</v>
      </c>
    </row>
    <row r="139" spans="1:6" ht="39" customHeight="1">
      <c r="B139" s="223" t="s">
        <v>171</v>
      </c>
      <c r="C139" s="227"/>
      <c r="D139" s="227"/>
      <c r="E139" s="224">
        <f>SUM(資金積算【リンク元】!E113:E114)</f>
        <v>0</v>
      </c>
      <c r="F139" s="224">
        <f>SUM(資金積算【リンク元】!E115:E118)</f>
        <v>0</v>
      </c>
    </row>
    <row r="140" spans="1:6" ht="39" customHeight="1">
      <c r="B140" s="223" t="s">
        <v>172</v>
      </c>
      <c r="C140" s="227"/>
      <c r="D140" s="227"/>
      <c r="E140" s="224">
        <f>SUM(資金積算【リンク元】!F113:F114)</f>
        <v>0</v>
      </c>
      <c r="F140" s="224">
        <f>SUM(資金積算【リンク元】!F115:F118)</f>
        <v>0</v>
      </c>
    </row>
    <row r="141" spans="1:6" ht="39" customHeight="1">
      <c r="B141" s="223" t="s">
        <v>173</v>
      </c>
      <c r="C141" s="227"/>
      <c r="D141" s="227"/>
      <c r="E141" s="224">
        <f>SUM(資金積算【リンク元】!G113:G114)</f>
        <v>0</v>
      </c>
      <c r="F141" s="224">
        <f>SUM(資金積算【リンク元】!G115:G118)</f>
        <v>0</v>
      </c>
    </row>
    <row r="142" spans="1:6" ht="39" customHeight="1">
      <c r="B142" s="223" t="s">
        <v>174</v>
      </c>
      <c r="C142" s="227"/>
      <c r="D142" s="227"/>
      <c r="E142" s="224">
        <f>SUM(資金積算【リンク元】!H113:H114)</f>
        <v>0</v>
      </c>
      <c r="F142" s="224">
        <f>SUM(資金積算【リンク元】!H115:H118)</f>
        <v>0</v>
      </c>
    </row>
    <row r="143" spans="1:6" ht="19.8" customHeight="1">
      <c r="B143" s="221"/>
      <c r="D143" s="225" t="s">
        <v>155</v>
      </c>
      <c r="E143" s="224">
        <f>SUM(E138:E142)</f>
        <v>0</v>
      </c>
      <c r="F143" s="224">
        <f>SUM(F138:F142)</f>
        <v>0</v>
      </c>
    </row>
    <row r="144" spans="1:6">
      <c r="A144" t="s">
        <v>162</v>
      </c>
      <c r="B144" s="221"/>
    </row>
    <row r="145" spans="1:6" ht="19.2" customHeight="1">
      <c r="A145" s="220"/>
      <c r="B145" s="282" t="s">
        <v>189</v>
      </c>
      <c r="C145" s="282"/>
      <c r="D145" s="282"/>
    </row>
    <row r="146" spans="1:6" ht="39" customHeight="1">
      <c r="B146" s="226" t="s">
        <v>164</v>
      </c>
      <c r="C146" s="283"/>
      <c r="D146" s="283"/>
      <c r="E146" s="284" t="s">
        <v>169</v>
      </c>
      <c r="F146" s="285"/>
    </row>
    <row r="147" spans="1:6" ht="16.8" customHeight="1">
      <c r="B147" s="223" t="s">
        <v>165</v>
      </c>
      <c r="C147" s="223" t="s">
        <v>166</v>
      </c>
      <c r="D147" s="223" t="s">
        <v>167</v>
      </c>
      <c r="E147" s="223" t="s">
        <v>168</v>
      </c>
      <c r="F147" s="223" t="s">
        <v>0</v>
      </c>
    </row>
    <row r="148" spans="1:6" ht="39" customHeight="1">
      <c r="B148" s="223" t="s">
        <v>170</v>
      </c>
      <c r="C148" s="227"/>
      <c r="D148" s="227"/>
      <c r="E148" s="224">
        <f>SUM(資金積算【リンク元】!D120:D121)</f>
        <v>0</v>
      </c>
      <c r="F148" s="224">
        <f>SUM(資金積算【リンク元】!D122:D124)</f>
        <v>0</v>
      </c>
    </row>
    <row r="149" spans="1:6" ht="39" customHeight="1">
      <c r="B149" s="223" t="s">
        <v>171</v>
      </c>
      <c r="C149" s="227"/>
      <c r="D149" s="227"/>
      <c r="E149" s="224">
        <f>SUM(資金積算【リンク元】!E120:E121)</f>
        <v>0</v>
      </c>
      <c r="F149" s="224">
        <f>SUM(資金積算【リンク元】!E122:E124)</f>
        <v>0</v>
      </c>
    </row>
    <row r="150" spans="1:6" ht="39" customHeight="1">
      <c r="B150" s="223" t="s">
        <v>172</v>
      </c>
      <c r="C150" s="227"/>
      <c r="D150" s="227"/>
      <c r="E150" s="224">
        <f>SUM(資金積算【リンク元】!F120:F121)</f>
        <v>0</v>
      </c>
      <c r="F150" s="224">
        <f>SUM(資金積算【リンク元】!F122:F124)</f>
        <v>0</v>
      </c>
    </row>
    <row r="151" spans="1:6" ht="39" customHeight="1">
      <c r="B151" s="223" t="s">
        <v>173</v>
      </c>
      <c r="C151" s="227"/>
      <c r="D151" s="227"/>
      <c r="E151" s="224">
        <f>SUM(資金積算【リンク元】!G120:G121)</f>
        <v>0</v>
      </c>
      <c r="F151" s="224">
        <f>SUM(資金積算【リンク元】!G122:G124)</f>
        <v>0</v>
      </c>
    </row>
    <row r="152" spans="1:6" ht="39" customHeight="1">
      <c r="B152" s="223" t="s">
        <v>174</v>
      </c>
      <c r="C152" s="227"/>
      <c r="D152" s="227"/>
      <c r="E152" s="224">
        <f>SUM(資金積算【リンク元】!H120:H121)</f>
        <v>0</v>
      </c>
      <c r="F152" s="224">
        <f>SUM(資金積算【リンク元】!H122:H124)</f>
        <v>0</v>
      </c>
    </row>
    <row r="153" spans="1:6" ht="19.8" customHeight="1">
      <c r="B153" s="221"/>
      <c r="D153" s="225" t="s">
        <v>155</v>
      </c>
      <c r="E153" s="224">
        <f>SUM(E148:E152)</f>
        <v>0</v>
      </c>
      <c r="F153" s="224">
        <f>SUM(F148:F152)</f>
        <v>0</v>
      </c>
    </row>
  </sheetData>
  <mergeCells count="46">
    <mergeCell ref="B3:D3"/>
    <mergeCell ref="B13:D13"/>
    <mergeCell ref="C14:D14"/>
    <mergeCell ref="E14:F14"/>
    <mergeCell ref="B23:D23"/>
    <mergeCell ref="C4:D4"/>
    <mergeCell ref="E4:F4"/>
    <mergeCell ref="E3:F3"/>
    <mergeCell ref="C24:D24"/>
    <mergeCell ref="E24:F24"/>
    <mergeCell ref="B33:D33"/>
    <mergeCell ref="C34:D34"/>
    <mergeCell ref="E34:F34"/>
    <mergeCell ref="B43:D43"/>
    <mergeCell ref="C44:D44"/>
    <mergeCell ref="E44:F44"/>
    <mergeCell ref="B53:D53"/>
    <mergeCell ref="C54:D54"/>
    <mergeCell ref="E54:F54"/>
    <mergeCell ref="B63:D63"/>
    <mergeCell ref="C64:D64"/>
    <mergeCell ref="E64:F64"/>
    <mergeCell ref="B73:D73"/>
    <mergeCell ref="C74:D74"/>
    <mergeCell ref="E74:F74"/>
    <mergeCell ref="B83:D83"/>
    <mergeCell ref="C84:D84"/>
    <mergeCell ref="E84:F84"/>
    <mergeCell ref="B95:D95"/>
    <mergeCell ref="C96:D96"/>
    <mergeCell ref="E96:F96"/>
    <mergeCell ref="B105:D105"/>
    <mergeCell ref="C106:D106"/>
    <mergeCell ref="E106:F106"/>
    <mergeCell ref="B115:D115"/>
    <mergeCell ref="C116:D116"/>
    <mergeCell ref="E116:F116"/>
    <mergeCell ref="B145:D145"/>
    <mergeCell ref="C146:D146"/>
    <mergeCell ref="E146:F146"/>
    <mergeCell ref="B125:D125"/>
    <mergeCell ref="C126:D126"/>
    <mergeCell ref="E126:F126"/>
    <mergeCell ref="B135:D135"/>
    <mergeCell ref="C136:D136"/>
    <mergeCell ref="E136:F136"/>
  </mergeCells>
  <phoneticPr fontId="1"/>
  <pageMargins left="0.7" right="0.7" top="0.75" bottom="0.75" header="0.3" footer="0.3"/>
  <pageSetup paperSize="9" scale="83" orientation="portrait" r:id="rId1"/>
  <rowBreaks count="4" manualBreakCount="4">
    <brk id="32" max="16383" man="1"/>
    <brk id="62" max="16383" man="1"/>
    <brk id="92" max="16383" man="1"/>
    <brk id="1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S137"/>
  <sheetViews>
    <sheetView view="pageBreakPreview" zoomScale="85" zoomScaleNormal="70" zoomScaleSheetLayoutView="85" workbookViewId="0">
      <pane ySplit="3" topLeftCell="A116" activePane="bottomLeft" state="frozen"/>
      <selection activeCell="G19" sqref="G19"/>
      <selection pane="bottomLeft" activeCell="G19" sqref="G19"/>
    </sheetView>
  </sheetViews>
  <sheetFormatPr defaultColWidth="16.109375" defaultRowHeight="18.75" customHeight="1"/>
  <cols>
    <col min="1" max="1" width="34.6640625" style="261" customWidth="1"/>
    <col min="2" max="2" width="16.77734375" style="270" customWidth="1"/>
    <col min="3" max="3" width="37.109375" style="51" customWidth="1"/>
    <col min="4" max="8" width="9" style="52" customWidth="1"/>
    <col min="9" max="9" width="16.44140625" style="52" customWidth="1"/>
    <col min="10" max="10" width="18.88671875" style="53" customWidth="1"/>
    <col min="11" max="11" width="2.109375" style="52" customWidth="1"/>
    <col min="12" max="12" width="13.77734375" style="50" customWidth="1"/>
    <col min="13" max="13" width="16.6640625" style="52" customWidth="1"/>
    <col min="14" max="14" width="17.33203125" style="52" customWidth="1"/>
    <col min="15" max="15" width="17.44140625" style="52" customWidth="1"/>
    <col min="16" max="16" width="22" style="52" customWidth="1"/>
    <col min="17" max="17" width="18.44140625" style="52" customWidth="1"/>
    <col min="18" max="18" width="2.88671875" style="52" customWidth="1"/>
    <col min="19" max="19" width="19" style="52" customWidth="1"/>
    <col min="20" max="20" width="16.44140625" style="52" customWidth="1"/>
    <col min="21" max="16384" width="16.109375" style="52"/>
  </cols>
  <sheetData>
    <row r="1" spans="1:19" s="276" customFormat="1" ht="28.8" customHeight="1" thickBot="1">
      <c r="A1" s="272" t="str">
        <f>'様式2の3,4作成資料'!D2</f>
        <v>〇〇林業</v>
      </c>
      <c r="B1" s="273"/>
      <c r="C1" s="307" t="s">
        <v>193</v>
      </c>
      <c r="D1" s="307"/>
      <c r="E1" s="307"/>
      <c r="F1" s="307"/>
      <c r="G1" s="307"/>
      <c r="H1" s="307"/>
      <c r="I1" s="274" t="s">
        <v>68</v>
      </c>
      <c r="J1" s="275"/>
      <c r="L1" s="277"/>
    </row>
    <row r="2" spans="1:19" s="260" customFormat="1" ht="18.600000000000001" customHeight="1">
      <c r="A2" s="308" t="s">
        <v>67</v>
      </c>
      <c r="B2" s="310" t="s">
        <v>66</v>
      </c>
      <c r="C2" s="310" t="s">
        <v>65</v>
      </c>
      <c r="D2" s="312" t="s">
        <v>64</v>
      </c>
      <c r="E2" s="313"/>
      <c r="F2" s="313"/>
      <c r="G2" s="313"/>
      <c r="H2" s="314"/>
      <c r="I2" s="310" t="s">
        <v>29</v>
      </c>
      <c r="J2" s="315" t="s">
        <v>63</v>
      </c>
    </row>
    <row r="3" spans="1:19" s="260" customFormat="1" ht="18.75" customHeight="1">
      <c r="A3" s="309"/>
      <c r="B3" s="311"/>
      <c r="C3" s="311"/>
      <c r="D3" s="271">
        <v>1</v>
      </c>
      <c r="E3" s="271">
        <v>2</v>
      </c>
      <c r="F3" s="271">
        <v>3</v>
      </c>
      <c r="G3" s="271">
        <v>4</v>
      </c>
      <c r="H3" s="271">
        <v>5</v>
      </c>
      <c r="I3" s="311"/>
      <c r="J3" s="316"/>
    </row>
    <row r="4" spans="1:19" s="260" customFormat="1" ht="24" customHeight="1">
      <c r="A4" s="317" t="s">
        <v>194</v>
      </c>
      <c r="B4" s="318"/>
      <c r="C4" s="318"/>
      <c r="D4" s="318"/>
      <c r="E4" s="318"/>
      <c r="F4" s="318"/>
      <c r="G4" s="318"/>
      <c r="H4" s="318"/>
      <c r="I4" s="318"/>
      <c r="J4" s="319"/>
    </row>
    <row r="5" spans="1:19" s="99" customFormat="1" ht="18.75" customHeight="1">
      <c r="A5" s="300" t="s">
        <v>195</v>
      </c>
      <c r="B5" s="294" t="s">
        <v>26</v>
      </c>
      <c r="C5" s="229"/>
      <c r="D5" s="230"/>
      <c r="E5" s="230"/>
      <c r="F5" s="230"/>
      <c r="G5" s="230"/>
      <c r="H5" s="230"/>
      <c r="I5" s="231">
        <f>SUM(D5:H5)</f>
        <v>0</v>
      </c>
      <c r="J5" s="232"/>
    </row>
    <row r="6" spans="1:19" s="99" customFormat="1" ht="18.75" customHeight="1">
      <c r="A6" s="298"/>
      <c r="B6" s="295"/>
      <c r="C6" s="229"/>
      <c r="D6" s="230"/>
      <c r="E6" s="230"/>
      <c r="F6" s="230"/>
      <c r="G6" s="230"/>
      <c r="H6" s="230"/>
      <c r="I6" s="231">
        <f t="shared" ref="I6:I8" si="0">SUM(D6:H6)</f>
        <v>0</v>
      </c>
      <c r="J6" s="232"/>
    </row>
    <row r="7" spans="1:19" s="99" customFormat="1" ht="18.75" customHeight="1">
      <c r="A7" s="298"/>
      <c r="B7" s="295"/>
      <c r="C7" s="229"/>
      <c r="D7" s="230"/>
      <c r="E7" s="230"/>
      <c r="F7" s="230"/>
      <c r="G7" s="230"/>
      <c r="H7" s="230"/>
      <c r="I7" s="231">
        <f t="shared" si="0"/>
        <v>0</v>
      </c>
      <c r="J7" s="232"/>
      <c r="R7" s="111"/>
    </row>
    <row r="8" spans="1:19" s="99" customFormat="1" ht="18.75" customHeight="1">
      <c r="A8" s="298"/>
      <c r="B8" s="296"/>
      <c r="C8" s="229"/>
      <c r="D8" s="230"/>
      <c r="E8" s="230"/>
      <c r="F8" s="230"/>
      <c r="G8" s="230"/>
      <c r="H8" s="230"/>
      <c r="I8" s="231">
        <f t="shared" si="0"/>
        <v>0</v>
      </c>
      <c r="J8" s="232"/>
    </row>
    <row r="9" spans="1:19" s="99" customFormat="1" ht="18.75" customHeight="1">
      <c r="A9" s="298"/>
      <c r="B9" s="262" t="s">
        <v>28</v>
      </c>
      <c r="C9" s="229"/>
      <c r="D9" s="230"/>
      <c r="E9" s="230"/>
      <c r="F9" s="230"/>
      <c r="G9" s="230"/>
      <c r="H9" s="230"/>
      <c r="I9" s="231">
        <f>SUM(D9:H9)</f>
        <v>0</v>
      </c>
      <c r="J9" s="232"/>
    </row>
    <row r="10" spans="1:19" s="99" customFormat="1" ht="18.75" customHeight="1">
      <c r="A10" s="298"/>
      <c r="B10" s="262" t="s">
        <v>24</v>
      </c>
      <c r="C10" s="229"/>
      <c r="D10" s="230"/>
      <c r="E10" s="230"/>
      <c r="F10" s="230"/>
      <c r="G10" s="230"/>
      <c r="H10" s="230"/>
      <c r="I10" s="231">
        <f>SUM(D10:H10)</f>
        <v>0</v>
      </c>
      <c r="J10" s="232"/>
    </row>
    <row r="11" spans="1:19" s="99" customFormat="1" ht="18.75" customHeight="1">
      <c r="A11" s="298"/>
      <c r="B11" s="294" t="s">
        <v>23</v>
      </c>
      <c r="C11" s="229"/>
      <c r="D11" s="230"/>
      <c r="E11" s="230"/>
      <c r="F11" s="230"/>
      <c r="G11" s="230"/>
      <c r="H11" s="230"/>
      <c r="I11" s="231">
        <f>SUM(D11:H11)</f>
        <v>0</v>
      </c>
      <c r="J11" s="232"/>
    </row>
    <row r="12" spans="1:19" s="99" customFormat="1" ht="18.75" customHeight="1">
      <c r="A12" s="298"/>
      <c r="B12" s="296"/>
      <c r="C12" s="229"/>
      <c r="D12" s="230"/>
      <c r="E12" s="230"/>
      <c r="F12" s="230"/>
      <c r="G12" s="230"/>
      <c r="H12" s="230"/>
      <c r="I12" s="231">
        <f>SUM(D12:H12)</f>
        <v>0</v>
      </c>
      <c r="J12" s="232"/>
    </row>
    <row r="13" spans="1:19" s="99" customFormat="1" ht="18.75" customHeight="1">
      <c r="A13" s="299"/>
      <c r="B13" s="263" t="s">
        <v>29</v>
      </c>
      <c r="C13" s="233"/>
      <c r="D13" s="231">
        <f>SUM(D5:D12)</f>
        <v>0</v>
      </c>
      <c r="E13" s="231">
        <f>SUM(E5:E12)</f>
        <v>0</v>
      </c>
      <c r="F13" s="231">
        <f t="shared" ref="F13:G13" si="1">SUM(F5:F12)</f>
        <v>0</v>
      </c>
      <c r="G13" s="231">
        <f t="shared" si="1"/>
        <v>0</v>
      </c>
      <c r="H13" s="231">
        <f>SUM(H5:H12)</f>
        <v>0</v>
      </c>
      <c r="I13" s="231">
        <f>SUM(I5:I12)</f>
        <v>0</v>
      </c>
      <c r="J13" s="234">
        <f>SUM(D13:H13)-I13</f>
        <v>0</v>
      </c>
      <c r="S13" s="130"/>
    </row>
    <row r="14" spans="1:19" s="99" customFormat="1" ht="18.75" customHeight="1">
      <c r="A14" s="300" t="s">
        <v>196</v>
      </c>
      <c r="B14" s="294" t="s">
        <v>26</v>
      </c>
      <c r="C14" s="229"/>
      <c r="D14" s="230"/>
      <c r="E14" s="230"/>
      <c r="F14" s="230"/>
      <c r="G14" s="230"/>
      <c r="H14" s="230"/>
      <c r="I14" s="231">
        <f>SUM(D14:H14)</f>
        <v>0</v>
      </c>
      <c r="J14" s="232"/>
    </row>
    <row r="15" spans="1:19" s="99" customFormat="1" ht="18.75" customHeight="1">
      <c r="A15" s="298"/>
      <c r="B15" s="295"/>
      <c r="C15" s="229"/>
      <c r="D15" s="230"/>
      <c r="E15" s="230"/>
      <c r="F15" s="230"/>
      <c r="G15" s="230"/>
      <c r="H15" s="230"/>
      <c r="I15" s="231">
        <f t="shared" ref="I15:I22" si="2">SUM(D15:H15)</f>
        <v>0</v>
      </c>
      <c r="J15" s="232"/>
    </row>
    <row r="16" spans="1:19" s="99" customFormat="1" ht="18.75" customHeight="1">
      <c r="A16" s="298"/>
      <c r="B16" s="295"/>
      <c r="C16" s="229"/>
      <c r="D16" s="230"/>
      <c r="E16" s="230"/>
      <c r="F16" s="230"/>
      <c r="G16" s="230"/>
      <c r="H16" s="230"/>
      <c r="I16" s="231">
        <f t="shared" si="2"/>
        <v>0</v>
      </c>
      <c r="J16" s="232"/>
    </row>
    <row r="17" spans="1:12" s="99" customFormat="1" ht="18.75" customHeight="1">
      <c r="A17" s="298"/>
      <c r="B17" s="295"/>
      <c r="C17" s="229"/>
      <c r="D17" s="230"/>
      <c r="E17" s="230"/>
      <c r="F17" s="230"/>
      <c r="G17" s="230"/>
      <c r="H17" s="230"/>
      <c r="I17" s="231">
        <f t="shared" si="2"/>
        <v>0</v>
      </c>
      <c r="J17" s="232"/>
    </row>
    <row r="18" spans="1:12" s="99" customFormat="1" ht="18.75" customHeight="1">
      <c r="A18" s="298"/>
      <c r="B18" s="295"/>
      <c r="C18" s="229"/>
      <c r="D18" s="230"/>
      <c r="E18" s="230"/>
      <c r="F18" s="230"/>
      <c r="G18" s="230"/>
      <c r="H18" s="230"/>
      <c r="I18" s="231">
        <f t="shared" si="2"/>
        <v>0</v>
      </c>
      <c r="J18" s="232"/>
    </row>
    <row r="19" spans="1:12" s="99" customFormat="1" ht="18.75" customHeight="1">
      <c r="A19" s="298"/>
      <c r="B19" s="295"/>
      <c r="C19" s="229"/>
      <c r="D19" s="230"/>
      <c r="E19" s="230"/>
      <c r="F19" s="230"/>
      <c r="G19" s="230"/>
      <c r="H19" s="230"/>
      <c r="I19" s="231">
        <f>SUM(D19:H19)</f>
        <v>0</v>
      </c>
      <c r="J19" s="232"/>
    </row>
    <row r="20" spans="1:12" s="99" customFormat="1" ht="18.75" customHeight="1">
      <c r="A20" s="298"/>
      <c r="B20" s="296"/>
      <c r="C20" s="229"/>
      <c r="D20" s="230"/>
      <c r="E20" s="230"/>
      <c r="F20" s="230"/>
      <c r="G20" s="230"/>
      <c r="H20" s="230"/>
      <c r="I20" s="231">
        <f t="shared" si="2"/>
        <v>0</v>
      </c>
      <c r="J20" s="235"/>
    </row>
    <row r="21" spans="1:12" s="99" customFormat="1" ht="18.75" customHeight="1">
      <c r="A21" s="298"/>
      <c r="B21" s="262" t="s">
        <v>28</v>
      </c>
      <c r="C21" s="229"/>
      <c r="D21" s="230"/>
      <c r="E21" s="230"/>
      <c r="F21" s="230"/>
      <c r="G21" s="230"/>
      <c r="H21" s="230"/>
      <c r="I21" s="231">
        <f t="shared" si="2"/>
        <v>0</v>
      </c>
      <c r="J21" s="232"/>
    </row>
    <row r="22" spans="1:12" s="99" customFormat="1" ht="20.25" customHeight="1">
      <c r="A22" s="298"/>
      <c r="B22" s="262" t="s">
        <v>24</v>
      </c>
      <c r="C22" s="229"/>
      <c r="D22" s="230"/>
      <c r="E22" s="230"/>
      <c r="F22" s="230"/>
      <c r="G22" s="230"/>
      <c r="H22" s="230"/>
      <c r="I22" s="231">
        <f t="shared" si="2"/>
        <v>0</v>
      </c>
      <c r="J22" s="235"/>
    </row>
    <row r="23" spans="1:12" s="99" customFormat="1" ht="18.75" customHeight="1">
      <c r="A23" s="298"/>
      <c r="B23" s="294" t="s">
        <v>23</v>
      </c>
      <c r="C23" s="229"/>
      <c r="D23" s="230"/>
      <c r="E23" s="230"/>
      <c r="F23" s="230"/>
      <c r="G23" s="230"/>
      <c r="H23" s="230"/>
      <c r="I23" s="231">
        <f>SUM(D23:H23)</f>
        <v>0</v>
      </c>
      <c r="J23" s="232"/>
    </row>
    <row r="24" spans="1:12" s="99" customFormat="1" ht="18.75" customHeight="1">
      <c r="A24" s="298"/>
      <c r="B24" s="296"/>
      <c r="C24" s="229"/>
      <c r="D24" s="230"/>
      <c r="E24" s="230"/>
      <c r="F24" s="230"/>
      <c r="G24" s="230"/>
      <c r="H24" s="230"/>
      <c r="I24" s="231">
        <f>SUM(D24:H24)</f>
        <v>0</v>
      </c>
      <c r="J24" s="232"/>
    </row>
    <row r="25" spans="1:12" s="99" customFormat="1" ht="18.75" customHeight="1">
      <c r="A25" s="299"/>
      <c r="B25" s="263" t="s">
        <v>29</v>
      </c>
      <c r="C25" s="233"/>
      <c r="D25" s="231">
        <f t="shared" ref="D25:H25" si="3">SUM(D14:D24)</f>
        <v>0</v>
      </c>
      <c r="E25" s="231">
        <f t="shared" si="3"/>
        <v>0</v>
      </c>
      <c r="F25" s="231">
        <f t="shared" si="3"/>
        <v>0</v>
      </c>
      <c r="G25" s="231">
        <f t="shared" si="3"/>
        <v>0</v>
      </c>
      <c r="H25" s="231">
        <f t="shared" si="3"/>
        <v>0</v>
      </c>
      <c r="I25" s="231">
        <f>SUM(I14:I24)</f>
        <v>0</v>
      </c>
      <c r="J25" s="234">
        <f>SUM(D25:H25)-I25</f>
        <v>0</v>
      </c>
    </row>
    <row r="26" spans="1:12" s="99" customFormat="1" ht="18.75" customHeight="1">
      <c r="A26" s="300" t="s">
        <v>197</v>
      </c>
      <c r="B26" s="294" t="s">
        <v>26</v>
      </c>
      <c r="C26" s="229"/>
      <c r="D26" s="230"/>
      <c r="E26" s="230"/>
      <c r="F26" s="230"/>
      <c r="G26" s="230"/>
      <c r="H26" s="230"/>
      <c r="I26" s="231">
        <f t="shared" ref="I26:I32" si="4">SUM(D26:H26)</f>
        <v>0</v>
      </c>
      <c r="J26" s="235"/>
    </row>
    <row r="27" spans="1:12" s="99" customFormat="1" ht="18.75" customHeight="1">
      <c r="A27" s="298"/>
      <c r="B27" s="295"/>
      <c r="C27" s="229"/>
      <c r="D27" s="230"/>
      <c r="E27" s="230"/>
      <c r="F27" s="230"/>
      <c r="G27" s="230"/>
      <c r="H27" s="230"/>
      <c r="I27" s="231">
        <f t="shared" ref="I27:I28" si="5">SUM(D27:H27)</f>
        <v>0</v>
      </c>
      <c r="J27" s="232"/>
    </row>
    <row r="28" spans="1:12" s="99" customFormat="1" ht="18.75" customHeight="1">
      <c r="A28" s="298"/>
      <c r="B28" s="295"/>
      <c r="C28" s="229"/>
      <c r="D28" s="230"/>
      <c r="E28" s="230"/>
      <c r="F28" s="230"/>
      <c r="G28" s="230"/>
      <c r="H28" s="230"/>
      <c r="I28" s="231">
        <f t="shared" si="5"/>
        <v>0</v>
      </c>
      <c r="J28" s="232"/>
    </row>
    <row r="29" spans="1:12" s="99" customFormat="1" ht="18.75" customHeight="1">
      <c r="A29" s="298"/>
      <c r="B29" s="296"/>
      <c r="C29" s="229"/>
      <c r="D29" s="230"/>
      <c r="E29" s="230"/>
      <c r="F29" s="230"/>
      <c r="G29" s="230"/>
      <c r="H29" s="230"/>
      <c r="I29" s="231">
        <f t="shared" si="4"/>
        <v>0</v>
      </c>
      <c r="J29" s="232"/>
    </row>
    <row r="30" spans="1:12" s="99" customFormat="1" ht="18.75" customHeight="1">
      <c r="A30" s="298"/>
      <c r="B30" s="262" t="s">
        <v>28</v>
      </c>
      <c r="C30" s="229"/>
      <c r="D30" s="230"/>
      <c r="E30" s="230"/>
      <c r="F30" s="230"/>
      <c r="G30" s="230"/>
      <c r="H30" s="230"/>
      <c r="I30" s="231">
        <f t="shared" si="4"/>
        <v>0</v>
      </c>
      <c r="J30" s="232"/>
    </row>
    <row r="31" spans="1:12" s="99" customFormat="1" ht="18.75" customHeight="1">
      <c r="A31" s="298"/>
      <c r="B31" s="262" t="s">
        <v>24</v>
      </c>
      <c r="C31" s="229"/>
      <c r="D31" s="230"/>
      <c r="E31" s="230"/>
      <c r="F31" s="230"/>
      <c r="G31" s="230"/>
      <c r="H31" s="230"/>
      <c r="I31" s="231">
        <f t="shared" si="4"/>
        <v>0</v>
      </c>
      <c r="J31" s="232"/>
    </row>
    <row r="32" spans="1:12" s="99" customFormat="1" ht="18.75" customHeight="1">
      <c r="A32" s="298"/>
      <c r="B32" s="262" t="s">
        <v>23</v>
      </c>
      <c r="C32" s="229"/>
      <c r="D32" s="230"/>
      <c r="E32" s="230"/>
      <c r="F32" s="230"/>
      <c r="G32" s="230"/>
      <c r="H32" s="230"/>
      <c r="I32" s="231">
        <f t="shared" si="4"/>
        <v>0</v>
      </c>
      <c r="J32" s="232"/>
      <c r="L32" s="111"/>
    </row>
    <row r="33" spans="1:12" s="99" customFormat="1" ht="18.75" customHeight="1">
      <c r="A33" s="299"/>
      <c r="B33" s="263" t="s">
        <v>29</v>
      </c>
      <c r="C33" s="233"/>
      <c r="D33" s="236">
        <f t="shared" ref="D33:H33" si="6">SUM(D26:D32)</f>
        <v>0</v>
      </c>
      <c r="E33" s="236">
        <f t="shared" si="6"/>
        <v>0</v>
      </c>
      <c r="F33" s="236">
        <f t="shared" si="6"/>
        <v>0</v>
      </c>
      <c r="G33" s="236">
        <f t="shared" si="6"/>
        <v>0</v>
      </c>
      <c r="H33" s="236">
        <f t="shared" si="6"/>
        <v>0</v>
      </c>
      <c r="I33" s="231">
        <f>SUM(I26:I32)</f>
        <v>0</v>
      </c>
      <c r="J33" s="234">
        <f>SUM(D33:H33)-I33</f>
        <v>0</v>
      </c>
      <c r="L33" s="111"/>
    </row>
    <row r="34" spans="1:12" s="99" customFormat="1" ht="18.75" customHeight="1">
      <c r="A34" s="300" t="s">
        <v>198</v>
      </c>
      <c r="B34" s="294" t="s">
        <v>26</v>
      </c>
      <c r="C34" s="229"/>
      <c r="D34" s="230"/>
      <c r="E34" s="230"/>
      <c r="F34" s="230"/>
      <c r="G34" s="230"/>
      <c r="H34" s="230"/>
      <c r="I34" s="231">
        <f t="shared" ref="I34:I39" si="7">SUM(D34:H34)</f>
        <v>0</v>
      </c>
      <c r="J34" s="232"/>
      <c r="L34" s="111"/>
    </row>
    <row r="35" spans="1:12" s="99" customFormat="1" ht="18.75" customHeight="1">
      <c r="A35" s="298"/>
      <c r="B35" s="296"/>
      <c r="C35" s="229"/>
      <c r="D35" s="230"/>
      <c r="E35" s="230"/>
      <c r="F35" s="230"/>
      <c r="G35" s="230"/>
      <c r="H35" s="230"/>
      <c r="I35" s="231">
        <f t="shared" si="7"/>
        <v>0</v>
      </c>
      <c r="J35" s="232"/>
      <c r="L35" s="111"/>
    </row>
    <row r="36" spans="1:12" s="99" customFormat="1" ht="18.75" customHeight="1">
      <c r="A36" s="298"/>
      <c r="B36" s="262" t="s">
        <v>28</v>
      </c>
      <c r="C36" s="229"/>
      <c r="D36" s="230"/>
      <c r="E36" s="230"/>
      <c r="F36" s="230"/>
      <c r="G36" s="230"/>
      <c r="H36" s="230"/>
      <c r="I36" s="231">
        <f t="shared" si="7"/>
        <v>0</v>
      </c>
      <c r="J36" s="232"/>
      <c r="L36" s="111"/>
    </row>
    <row r="37" spans="1:12" s="99" customFormat="1" ht="18" customHeight="1">
      <c r="A37" s="298"/>
      <c r="B37" s="262" t="s">
        <v>24</v>
      </c>
      <c r="C37" s="229"/>
      <c r="D37" s="230"/>
      <c r="E37" s="230"/>
      <c r="F37" s="230"/>
      <c r="G37" s="230"/>
      <c r="H37" s="230"/>
      <c r="I37" s="231">
        <f t="shared" si="7"/>
        <v>0</v>
      </c>
      <c r="J37" s="232"/>
      <c r="L37" s="111"/>
    </row>
    <row r="38" spans="1:12" s="99" customFormat="1" ht="18.75" customHeight="1">
      <c r="A38" s="298"/>
      <c r="B38" s="292" t="s">
        <v>23</v>
      </c>
      <c r="C38" s="229"/>
      <c r="D38" s="230"/>
      <c r="E38" s="230"/>
      <c r="F38" s="230"/>
      <c r="G38" s="230"/>
      <c r="H38" s="230"/>
      <c r="I38" s="231">
        <f t="shared" si="7"/>
        <v>0</v>
      </c>
      <c r="J38" s="235"/>
      <c r="L38" s="111"/>
    </row>
    <row r="39" spans="1:12" s="99" customFormat="1" ht="18.75" customHeight="1">
      <c r="A39" s="298"/>
      <c r="B39" s="293"/>
      <c r="C39" s="229"/>
      <c r="D39" s="230"/>
      <c r="E39" s="230"/>
      <c r="F39" s="230"/>
      <c r="G39" s="230"/>
      <c r="H39" s="230"/>
      <c r="I39" s="231">
        <f t="shared" si="7"/>
        <v>0</v>
      </c>
      <c r="J39" s="232"/>
      <c r="L39" s="111"/>
    </row>
    <row r="40" spans="1:12" s="99" customFormat="1" ht="18.75" customHeight="1">
      <c r="A40" s="299"/>
      <c r="B40" s="263" t="s">
        <v>29</v>
      </c>
      <c r="C40" s="233"/>
      <c r="D40" s="236">
        <f t="shared" ref="D40:H40" si="8">SUM(D34:D39)</f>
        <v>0</v>
      </c>
      <c r="E40" s="236">
        <f t="shared" si="8"/>
        <v>0</v>
      </c>
      <c r="F40" s="236">
        <f t="shared" si="8"/>
        <v>0</v>
      </c>
      <c r="G40" s="236">
        <f t="shared" si="8"/>
        <v>0</v>
      </c>
      <c r="H40" s="236">
        <f t="shared" si="8"/>
        <v>0</v>
      </c>
      <c r="I40" s="231">
        <f>SUM(I34:I39)</f>
        <v>0</v>
      </c>
      <c r="J40" s="234">
        <f>SUM(D40:H40)-I40</f>
        <v>0</v>
      </c>
      <c r="L40" s="111"/>
    </row>
    <row r="41" spans="1:12" s="99" customFormat="1" ht="18.75" customHeight="1">
      <c r="A41" s="300" t="s">
        <v>199</v>
      </c>
      <c r="B41" s="294" t="s">
        <v>26</v>
      </c>
      <c r="C41" s="229"/>
      <c r="D41" s="230"/>
      <c r="E41" s="230"/>
      <c r="F41" s="230"/>
      <c r="G41" s="230"/>
      <c r="H41" s="230"/>
      <c r="I41" s="231">
        <f t="shared" ref="I41:I46" si="9">SUM(D41:H41)</f>
        <v>0</v>
      </c>
      <c r="J41" s="232"/>
      <c r="L41" s="111"/>
    </row>
    <row r="42" spans="1:12" s="99" customFormat="1" ht="18.75" customHeight="1">
      <c r="A42" s="298"/>
      <c r="B42" s="296"/>
      <c r="C42" s="229"/>
      <c r="D42" s="230"/>
      <c r="E42" s="230"/>
      <c r="F42" s="230"/>
      <c r="G42" s="230"/>
      <c r="H42" s="230"/>
      <c r="I42" s="231">
        <f t="shared" si="9"/>
        <v>0</v>
      </c>
      <c r="J42" s="232"/>
      <c r="L42" s="111"/>
    </row>
    <row r="43" spans="1:12" s="99" customFormat="1" ht="22.8" customHeight="1">
      <c r="A43" s="298"/>
      <c r="B43" s="262" t="s">
        <v>28</v>
      </c>
      <c r="C43" s="229"/>
      <c r="D43" s="230"/>
      <c r="E43" s="230"/>
      <c r="F43" s="230"/>
      <c r="G43" s="230"/>
      <c r="H43" s="230"/>
      <c r="I43" s="231">
        <f t="shared" si="9"/>
        <v>0</v>
      </c>
      <c r="J43" s="232"/>
      <c r="L43" s="111"/>
    </row>
    <row r="44" spans="1:12" s="99" customFormat="1" ht="22.8" customHeight="1">
      <c r="A44" s="298"/>
      <c r="B44" s="262" t="s">
        <v>24</v>
      </c>
      <c r="C44" s="229"/>
      <c r="D44" s="230"/>
      <c r="E44" s="230"/>
      <c r="F44" s="230"/>
      <c r="G44" s="230"/>
      <c r="H44" s="230"/>
      <c r="I44" s="231">
        <f t="shared" si="9"/>
        <v>0</v>
      </c>
      <c r="J44" s="232"/>
      <c r="L44" s="111"/>
    </row>
    <row r="45" spans="1:12" s="99" customFormat="1" ht="18.75" customHeight="1">
      <c r="A45" s="298"/>
      <c r="B45" s="292" t="s">
        <v>23</v>
      </c>
      <c r="C45" s="229"/>
      <c r="D45" s="230"/>
      <c r="E45" s="230"/>
      <c r="F45" s="230"/>
      <c r="G45" s="230"/>
      <c r="H45" s="230"/>
      <c r="I45" s="231">
        <f t="shared" si="9"/>
        <v>0</v>
      </c>
      <c r="J45" s="235"/>
      <c r="L45" s="111"/>
    </row>
    <row r="46" spans="1:12" s="99" customFormat="1" ht="18.75" customHeight="1">
      <c r="A46" s="298"/>
      <c r="B46" s="293"/>
      <c r="C46" s="229"/>
      <c r="D46" s="230"/>
      <c r="E46" s="230"/>
      <c r="F46" s="230"/>
      <c r="G46" s="230"/>
      <c r="H46" s="230"/>
      <c r="I46" s="231">
        <f t="shared" si="9"/>
        <v>0</v>
      </c>
      <c r="J46" s="232"/>
      <c r="L46" s="111"/>
    </row>
    <row r="47" spans="1:12" s="99" customFormat="1" ht="18.75" customHeight="1">
      <c r="A47" s="299"/>
      <c r="B47" s="263" t="s">
        <v>29</v>
      </c>
      <c r="C47" s="233"/>
      <c r="D47" s="236">
        <f t="shared" ref="D47:H47" si="10">SUM(D41:D46)</f>
        <v>0</v>
      </c>
      <c r="E47" s="236">
        <f t="shared" si="10"/>
        <v>0</v>
      </c>
      <c r="F47" s="236">
        <f t="shared" si="10"/>
        <v>0</v>
      </c>
      <c r="G47" s="236">
        <f t="shared" si="10"/>
        <v>0</v>
      </c>
      <c r="H47" s="236">
        <f t="shared" si="10"/>
        <v>0</v>
      </c>
      <c r="I47" s="231">
        <f>SUM(I41:I46)</f>
        <v>0</v>
      </c>
      <c r="J47" s="234">
        <f>SUM(D47:H47)-I47</f>
        <v>0</v>
      </c>
      <c r="L47" s="111"/>
    </row>
    <row r="48" spans="1:12" s="99" customFormat="1" ht="18.75" customHeight="1">
      <c r="A48" s="297" t="s">
        <v>200</v>
      </c>
      <c r="B48" s="292" t="s">
        <v>26</v>
      </c>
      <c r="C48" s="229"/>
      <c r="D48" s="230"/>
      <c r="E48" s="230"/>
      <c r="F48" s="230"/>
      <c r="G48" s="230"/>
      <c r="H48" s="230"/>
      <c r="I48" s="231">
        <f t="shared" ref="I48:I53" si="11">SUM(D48:H48)</f>
        <v>0</v>
      </c>
      <c r="J48" s="232"/>
      <c r="L48" s="111"/>
    </row>
    <row r="49" spans="1:12" s="99" customFormat="1" ht="18.75" customHeight="1">
      <c r="A49" s="320"/>
      <c r="B49" s="293"/>
      <c r="C49" s="229"/>
      <c r="D49" s="230"/>
      <c r="E49" s="230"/>
      <c r="F49" s="230"/>
      <c r="G49" s="230"/>
      <c r="H49" s="230"/>
      <c r="I49" s="231">
        <f t="shared" si="11"/>
        <v>0</v>
      </c>
      <c r="J49" s="232"/>
      <c r="L49" s="111"/>
    </row>
    <row r="50" spans="1:12" s="99" customFormat="1" ht="18.75" customHeight="1">
      <c r="A50" s="320"/>
      <c r="B50" s="262" t="s">
        <v>28</v>
      </c>
      <c r="C50" s="229"/>
      <c r="D50" s="230"/>
      <c r="E50" s="230"/>
      <c r="F50" s="230"/>
      <c r="G50" s="230"/>
      <c r="H50" s="230"/>
      <c r="I50" s="231">
        <f>SUM(D50:H50)</f>
        <v>0</v>
      </c>
      <c r="J50" s="232"/>
      <c r="L50" s="111"/>
    </row>
    <row r="51" spans="1:12" s="99" customFormat="1" ht="18" customHeight="1">
      <c r="A51" s="320"/>
      <c r="B51" s="262" t="s">
        <v>24</v>
      </c>
      <c r="C51" s="229"/>
      <c r="D51" s="230"/>
      <c r="E51" s="230"/>
      <c r="F51" s="230"/>
      <c r="G51" s="230"/>
      <c r="H51" s="230"/>
      <c r="I51" s="231">
        <f t="shared" si="11"/>
        <v>0</v>
      </c>
      <c r="J51" s="232"/>
      <c r="L51" s="111"/>
    </row>
    <row r="52" spans="1:12" s="99" customFormat="1" ht="18.75" customHeight="1">
      <c r="A52" s="320"/>
      <c r="B52" s="292" t="s">
        <v>23</v>
      </c>
      <c r="C52" s="229"/>
      <c r="D52" s="230"/>
      <c r="E52" s="230"/>
      <c r="F52" s="230"/>
      <c r="G52" s="230"/>
      <c r="H52" s="230"/>
      <c r="I52" s="231">
        <f t="shared" si="11"/>
        <v>0</v>
      </c>
      <c r="J52" s="235"/>
      <c r="L52" s="111"/>
    </row>
    <row r="53" spans="1:12" s="99" customFormat="1" ht="18.75" customHeight="1">
      <c r="A53" s="320"/>
      <c r="B53" s="293"/>
      <c r="C53" s="229"/>
      <c r="D53" s="230"/>
      <c r="E53" s="230"/>
      <c r="F53" s="230"/>
      <c r="G53" s="230"/>
      <c r="H53" s="230"/>
      <c r="I53" s="231">
        <f t="shared" si="11"/>
        <v>0</v>
      </c>
      <c r="J53" s="232"/>
      <c r="L53" s="111"/>
    </row>
    <row r="54" spans="1:12" s="99" customFormat="1" ht="18.75" customHeight="1">
      <c r="A54" s="321"/>
      <c r="B54" s="263" t="s">
        <v>29</v>
      </c>
      <c r="C54" s="233"/>
      <c r="D54" s="236">
        <f t="shared" ref="D54:H54" si="12">SUM(D48:D53)</f>
        <v>0</v>
      </c>
      <c r="E54" s="236">
        <f t="shared" si="12"/>
        <v>0</v>
      </c>
      <c r="F54" s="236">
        <f t="shared" si="12"/>
        <v>0</v>
      </c>
      <c r="G54" s="236">
        <f t="shared" si="12"/>
        <v>0</v>
      </c>
      <c r="H54" s="236">
        <f t="shared" si="12"/>
        <v>0</v>
      </c>
      <c r="I54" s="231">
        <f>SUM(I48:I53)</f>
        <v>0</v>
      </c>
      <c r="J54" s="234">
        <f>SUM(D54:H54)-I54</f>
        <v>0</v>
      </c>
      <c r="L54" s="111"/>
    </row>
    <row r="55" spans="1:12" s="99" customFormat="1" ht="18.75" customHeight="1">
      <c r="A55" s="326" t="s">
        <v>201</v>
      </c>
      <c r="B55" s="294" t="s">
        <v>26</v>
      </c>
      <c r="C55" s="229"/>
      <c r="D55" s="230"/>
      <c r="E55" s="230"/>
      <c r="F55" s="230"/>
      <c r="G55" s="230"/>
      <c r="H55" s="230"/>
      <c r="I55" s="231">
        <f t="shared" ref="I55:I59" si="13">SUM(D55:H55)</f>
        <v>0</v>
      </c>
      <c r="J55" s="232"/>
      <c r="L55" s="111"/>
    </row>
    <row r="56" spans="1:12" s="99" customFormat="1" ht="18.75" customHeight="1">
      <c r="A56" s="327"/>
      <c r="B56" s="296"/>
      <c r="C56" s="229"/>
      <c r="D56" s="230"/>
      <c r="E56" s="230"/>
      <c r="F56" s="230"/>
      <c r="G56" s="230"/>
      <c r="H56" s="230"/>
      <c r="I56" s="231">
        <f t="shared" si="13"/>
        <v>0</v>
      </c>
      <c r="J56" s="232"/>
      <c r="L56" s="111"/>
    </row>
    <row r="57" spans="1:12" s="99" customFormat="1" ht="18.75" customHeight="1">
      <c r="A57" s="327"/>
      <c r="B57" s="262" t="s">
        <v>28</v>
      </c>
      <c r="C57" s="229"/>
      <c r="D57" s="230"/>
      <c r="E57" s="230"/>
      <c r="F57" s="230"/>
      <c r="G57" s="230"/>
      <c r="H57" s="230"/>
      <c r="I57" s="231">
        <f t="shared" si="13"/>
        <v>0</v>
      </c>
      <c r="J57" s="232"/>
      <c r="L57" s="111"/>
    </row>
    <row r="58" spans="1:12" s="99" customFormat="1" ht="18.75" customHeight="1">
      <c r="A58" s="327"/>
      <c r="B58" s="262" t="s">
        <v>24</v>
      </c>
      <c r="C58" s="229"/>
      <c r="D58" s="230"/>
      <c r="E58" s="230"/>
      <c r="F58" s="230"/>
      <c r="G58" s="230"/>
      <c r="H58" s="230"/>
      <c r="I58" s="231">
        <f t="shared" si="13"/>
        <v>0</v>
      </c>
      <c r="J58" s="232"/>
      <c r="L58" s="111"/>
    </row>
    <row r="59" spans="1:12" s="99" customFormat="1" ht="18.75" customHeight="1">
      <c r="A59" s="327"/>
      <c r="B59" s="292" t="s">
        <v>23</v>
      </c>
      <c r="C59" s="229"/>
      <c r="D59" s="230"/>
      <c r="E59" s="230"/>
      <c r="F59" s="230"/>
      <c r="G59" s="230"/>
      <c r="H59" s="230"/>
      <c r="I59" s="231">
        <f t="shared" si="13"/>
        <v>0</v>
      </c>
      <c r="J59" s="235"/>
      <c r="L59" s="111"/>
    </row>
    <row r="60" spans="1:12" s="99" customFormat="1" ht="18.75" customHeight="1">
      <c r="A60" s="327"/>
      <c r="B60" s="293"/>
      <c r="C60" s="229"/>
      <c r="D60" s="230"/>
      <c r="E60" s="230"/>
      <c r="F60" s="230"/>
      <c r="G60" s="230"/>
      <c r="H60" s="230"/>
      <c r="I60" s="231">
        <f>SUM(D60:H60)</f>
        <v>0</v>
      </c>
      <c r="J60" s="232"/>
      <c r="L60" s="111"/>
    </row>
    <row r="61" spans="1:12" s="99" customFormat="1" ht="18.75" customHeight="1">
      <c r="A61" s="328"/>
      <c r="B61" s="263" t="s">
        <v>29</v>
      </c>
      <c r="C61" s="233"/>
      <c r="D61" s="236">
        <f t="shared" ref="D61:H61" si="14">SUM(D55:D60)</f>
        <v>0</v>
      </c>
      <c r="E61" s="236">
        <f t="shared" si="14"/>
        <v>0</v>
      </c>
      <c r="F61" s="236">
        <f t="shared" si="14"/>
        <v>0</v>
      </c>
      <c r="G61" s="236">
        <f t="shared" si="14"/>
        <v>0</v>
      </c>
      <c r="H61" s="236">
        <f t="shared" si="14"/>
        <v>0</v>
      </c>
      <c r="I61" s="231">
        <f>SUM(I55:I60)</f>
        <v>0</v>
      </c>
      <c r="J61" s="234">
        <f>SUM(D75:H75)-I75</f>
        <v>0</v>
      </c>
      <c r="L61" s="111"/>
    </row>
    <row r="62" spans="1:12" s="99" customFormat="1" ht="18.75" customHeight="1">
      <c r="A62" s="297" t="s">
        <v>202</v>
      </c>
      <c r="B62" s="292" t="s">
        <v>26</v>
      </c>
      <c r="C62" s="229"/>
      <c r="D62" s="230"/>
      <c r="E62" s="230"/>
      <c r="F62" s="230"/>
      <c r="G62" s="230"/>
      <c r="H62" s="230"/>
      <c r="I62" s="231">
        <f t="shared" ref="I62:I63" si="15">SUM(D62:H62)</f>
        <v>0</v>
      </c>
      <c r="J62" s="232"/>
      <c r="L62" s="111"/>
    </row>
    <row r="63" spans="1:12" s="99" customFormat="1" ht="18.75" customHeight="1">
      <c r="A63" s="298"/>
      <c r="B63" s="293"/>
      <c r="C63" s="229"/>
      <c r="D63" s="230"/>
      <c r="E63" s="230"/>
      <c r="F63" s="230"/>
      <c r="G63" s="230"/>
      <c r="H63" s="230"/>
      <c r="I63" s="231">
        <f t="shared" si="15"/>
        <v>0</v>
      </c>
      <c r="J63" s="232"/>
      <c r="L63" s="111"/>
    </row>
    <row r="64" spans="1:12" s="99" customFormat="1" ht="18.75" customHeight="1">
      <c r="A64" s="298"/>
      <c r="B64" s="262" t="s">
        <v>28</v>
      </c>
      <c r="C64" s="229"/>
      <c r="D64" s="230"/>
      <c r="E64" s="230"/>
      <c r="F64" s="230"/>
      <c r="G64" s="230"/>
      <c r="H64" s="230"/>
      <c r="I64" s="231">
        <f>SUM(D64:H64)</f>
        <v>0</v>
      </c>
      <c r="J64" s="232"/>
      <c r="L64" s="111"/>
    </row>
    <row r="65" spans="1:12" s="99" customFormat="1" ht="18" customHeight="1">
      <c r="A65" s="298"/>
      <c r="B65" s="262" t="s">
        <v>24</v>
      </c>
      <c r="C65" s="229"/>
      <c r="D65" s="230"/>
      <c r="E65" s="230"/>
      <c r="F65" s="230"/>
      <c r="G65" s="230"/>
      <c r="H65" s="230"/>
      <c r="I65" s="231">
        <f t="shared" ref="I65:I67" si="16">SUM(D65:H65)</f>
        <v>0</v>
      </c>
      <c r="J65" s="232"/>
      <c r="L65" s="111"/>
    </row>
    <row r="66" spans="1:12" s="99" customFormat="1" ht="18.75" customHeight="1">
      <c r="A66" s="298"/>
      <c r="B66" s="292" t="s">
        <v>23</v>
      </c>
      <c r="C66" s="229"/>
      <c r="D66" s="230"/>
      <c r="E66" s="230"/>
      <c r="F66" s="230"/>
      <c r="G66" s="230"/>
      <c r="H66" s="230"/>
      <c r="I66" s="231">
        <f t="shared" si="16"/>
        <v>0</v>
      </c>
      <c r="J66" s="235"/>
      <c r="L66" s="111"/>
    </row>
    <row r="67" spans="1:12" s="99" customFormat="1" ht="18.75" customHeight="1">
      <c r="A67" s="298"/>
      <c r="B67" s="293"/>
      <c r="C67" s="229"/>
      <c r="D67" s="230"/>
      <c r="E67" s="230"/>
      <c r="F67" s="230"/>
      <c r="G67" s="230"/>
      <c r="H67" s="230"/>
      <c r="I67" s="231">
        <f t="shared" si="16"/>
        <v>0</v>
      </c>
      <c r="J67" s="232"/>
      <c r="L67" s="111"/>
    </row>
    <row r="68" spans="1:12" s="99" customFormat="1" ht="18.75" customHeight="1">
      <c r="A68" s="299"/>
      <c r="B68" s="263" t="s">
        <v>29</v>
      </c>
      <c r="C68" s="233"/>
      <c r="D68" s="236">
        <f t="shared" ref="D68:H68" si="17">SUM(D62:D67)</f>
        <v>0</v>
      </c>
      <c r="E68" s="236">
        <f t="shared" si="17"/>
        <v>0</v>
      </c>
      <c r="F68" s="236">
        <f t="shared" si="17"/>
        <v>0</v>
      </c>
      <c r="G68" s="236">
        <f t="shared" si="17"/>
        <v>0</v>
      </c>
      <c r="H68" s="236">
        <f t="shared" si="17"/>
        <v>0</v>
      </c>
      <c r="I68" s="231">
        <f>SUM(I62:I67)</f>
        <v>0</v>
      </c>
      <c r="J68" s="234">
        <f>SUM(D68:H68)-I68</f>
        <v>0</v>
      </c>
      <c r="L68" s="111"/>
    </row>
    <row r="69" spans="1:12" s="99" customFormat="1" ht="18.75" customHeight="1">
      <c r="A69" s="300" t="s">
        <v>203</v>
      </c>
      <c r="B69" s="294" t="s">
        <v>26</v>
      </c>
      <c r="C69" s="229"/>
      <c r="D69" s="230"/>
      <c r="E69" s="230"/>
      <c r="F69" s="230"/>
      <c r="G69" s="230"/>
      <c r="H69" s="230"/>
      <c r="I69" s="231">
        <f t="shared" ref="I69:I79" si="18">SUM(D69:H69)</f>
        <v>0</v>
      </c>
      <c r="J69" s="235"/>
      <c r="L69" s="111"/>
    </row>
    <row r="70" spans="1:12" s="99" customFormat="1" ht="18.75" customHeight="1">
      <c r="A70" s="298"/>
      <c r="B70" s="296"/>
      <c r="C70" s="229"/>
      <c r="D70" s="230"/>
      <c r="E70" s="230"/>
      <c r="F70" s="230"/>
      <c r="G70" s="230"/>
      <c r="H70" s="230"/>
      <c r="I70" s="231">
        <f>SUM(D70:H70)</f>
        <v>0</v>
      </c>
      <c r="J70" s="237"/>
      <c r="L70" s="111"/>
    </row>
    <row r="71" spans="1:12" s="99" customFormat="1" ht="18.75" customHeight="1">
      <c r="A71" s="298"/>
      <c r="B71" s="262" t="s">
        <v>28</v>
      </c>
      <c r="C71" s="229"/>
      <c r="D71" s="230"/>
      <c r="E71" s="230"/>
      <c r="F71" s="230"/>
      <c r="G71" s="230"/>
      <c r="H71" s="230"/>
      <c r="I71" s="231">
        <f t="shared" si="18"/>
        <v>0</v>
      </c>
      <c r="J71" s="232"/>
      <c r="L71" s="111"/>
    </row>
    <row r="72" spans="1:12" s="99" customFormat="1" ht="18.75" customHeight="1">
      <c r="A72" s="298"/>
      <c r="B72" s="262" t="s">
        <v>24</v>
      </c>
      <c r="C72" s="229"/>
      <c r="D72" s="230"/>
      <c r="E72" s="230"/>
      <c r="F72" s="230"/>
      <c r="G72" s="230"/>
      <c r="H72" s="230"/>
      <c r="I72" s="231">
        <f t="shared" si="18"/>
        <v>0</v>
      </c>
      <c r="J72" s="232"/>
      <c r="L72" s="111"/>
    </row>
    <row r="73" spans="1:12" s="99" customFormat="1" ht="18.75" customHeight="1">
      <c r="A73" s="298"/>
      <c r="B73" s="294" t="s">
        <v>23</v>
      </c>
      <c r="C73" s="229"/>
      <c r="D73" s="230"/>
      <c r="E73" s="230"/>
      <c r="F73" s="230"/>
      <c r="G73" s="230"/>
      <c r="H73" s="230"/>
      <c r="I73" s="231">
        <f t="shared" si="18"/>
        <v>0</v>
      </c>
      <c r="J73" s="235"/>
      <c r="L73" s="111"/>
    </row>
    <row r="74" spans="1:12" s="99" customFormat="1" ht="18.75" customHeight="1">
      <c r="A74" s="298"/>
      <c r="B74" s="296"/>
      <c r="C74" s="229"/>
      <c r="D74" s="230"/>
      <c r="E74" s="230"/>
      <c r="F74" s="230"/>
      <c r="G74" s="230"/>
      <c r="H74" s="230"/>
      <c r="I74" s="231">
        <f t="shared" si="18"/>
        <v>0</v>
      </c>
      <c r="J74" s="235"/>
      <c r="L74" s="111"/>
    </row>
    <row r="75" spans="1:12" s="99" customFormat="1" ht="18.75" customHeight="1">
      <c r="A75" s="299"/>
      <c r="B75" s="263" t="s">
        <v>29</v>
      </c>
      <c r="C75" s="233"/>
      <c r="D75" s="236">
        <f t="shared" ref="D75:H75" si="19">SUM(D69:D74)</f>
        <v>0</v>
      </c>
      <c r="E75" s="236">
        <f t="shared" si="19"/>
        <v>0</v>
      </c>
      <c r="F75" s="236">
        <f t="shared" si="19"/>
        <v>0</v>
      </c>
      <c r="G75" s="236">
        <f t="shared" si="19"/>
        <v>0</v>
      </c>
      <c r="H75" s="236">
        <f t="shared" si="19"/>
        <v>0</v>
      </c>
      <c r="I75" s="231">
        <f>SUM(I69:I74)</f>
        <v>0</v>
      </c>
      <c r="J75" s="234">
        <f>SUM(D75:H75)-I75</f>
        <v>0</v>
      </c>
      <c r="L75" s="111"/>
    </row>
    <row r="76" spans="1:12" s="99" customFormat="1" ht="18.75" customHeight="1">
      <c r="A76" s="322" t="s">
        <v>204</v>
      </c>
      <c r="B76" s="264" t="s">
        <v>26</v>
      </c>
      <c r="C76" s="278"/>
      <c r="D76" s="236">
        <f>SUM(D5:D8,D14:D20,D26:D29,D48:D49,D69:D70,D55:D56,D34:D35,D41:D42,D62:D63)</f>
        <v>0</v>
      </c>
      <c r="E76" s="236">
        <f t="shared" ref="E76:H76" si="20">SUM(E5:E8,E14:E20,E26:E29,E48:E49,E69:E70,E55:E56,E34:E35,E41:E42,E62:E63)</f>
        <v>0</v>
      </c>
      <c r="F76" s="236">
        <f t="shared" si="20"/>
        <v>0</v>
      </c>
      <c r="G76" s="236">
        <f t="shared" si="20"/>
        <v>0</v>
      </c>
      <c r="H76" s="236">
        <f t="shared" si="20"/>
        <v>0</v>
      </c>
      <c r="I76" s="231">
        <f>SUM(D76:H76)</f>
        <v>0</v>
      </c>
      <c r="J76" s="232"/>
      <c r="L76" s="111"/>
    </row>
    <row r="77" spans="1:12" s="99" customFormat="1" ht="18.75" customHeight="1">
      <c r="A77" s="323"/>
      <c r="B77" s="264" t="s">
        <v>28</v>
      </c>
      <c r="C77" s="279"/>
      <c r="D77" s="236">
        <f>SUM(D9:D9,D21:D21,D30,D50:D50,D71:D71,D57:D57,D36,D43,D64)</f>
        <v>0</v>
      </c>
      <c r="E77" s="236">
        <f t="shared" ref="E77:H77" si="21">SUM(E9:E9,E21:E21,E30,E50:E50,E71:E71,E57:E57,E36,E43,E64)</f>
        <v>0</v>
      </c>
      <c r="F77" s="236">
        <f t="shared" si="21"/>
        <v>0</v>
      </c>
      <c r="G77" s="236">
        <f t="shared" si="21"/>
        <v>0</v>
      </c>
      <c r="H77" s="236">
        <f t="shared" si="21"/>
        <v>0</v>
      </c>
      <c r="I77" s="231">
        <f t="shared" si="18"/>
        <v>0</v>
      </c>
      <c r="J77" s="232"/>
      <c r="L77" s="111"/>
    </row>
    <row r="78" spans="1:12" s="99" customFormat="1" ht="18.75" customHeight="1">
      <c r="A78" s="323"/>
      <c r="B78" s="262" t="s">
        <v>24</v>
      </c>
      <c r="C78" s="280"/>
      <c r="D78" s="236">
        <f>SUM(D10:D10,D22:D22,D31,D51:D51,D72:D72,D58:D58,D37,D44,D65)</f>
        <v>0</v>
      </c>
      <c r="E78" s="236">
        <f t="shared" ref="E78:H78" si="22">SUM(E10:E10,E22:E22,E31,E51:E51,E72:E72,E58:E58,E37,E44,E65)</f>
        <v>0</v>
      </c>
      <c r="F78" s="236">
        <f t="shared" si="22"/>
        <v>0</v>
      </c>
      <c r="G78" s="236">
        <f t="shared" si="22"/>
        <v>0</v>
      </c>
      <c r="H78" s="236">
        <f t="shared" si="22"/>
        <v>0</v>
      </c>
      <c r="I78" s="231">
        <f t="shared" si="18"/>
        <v>0</v>
      </c>
      <c r="J78" s="232"/>
      <c r="L78" s="111"/>
    </row>
    <row r="79" spans="1:12" s="99" customFormat="1" ht="18" customHeight="1">
      <c r="A79" s="323"/>
      <c r="B79" s="264" t="s">
        <v>23</v>
      </c>
      <c r="C79" s="278"/>
      <c r="D79" s="236">
        <f>SUM(D11:D12,D23:D24,D32,D52:D53,D73:D74,D59:D60,D38:D39,D45:D46,D66:D67)</f>
        <v>0</v>
      </c>
      <c r="E79" s="236">
        <f t="shared" ref="E79:G79" si="23">SUM(E11:E12,E23:E24,E32,E52:E53,E73:E74,E59:E60,E38:E39,E45:E46,E66:E67)</f>
        <v>0</v>
      </c>
      <c r="F79" s="236">
        <f t="shared" si="23"/>
        <v>0</v>
      </c>
      <c r="G79" s="236">
        <f t="shared" si="23"/>
        <v>0</v>
      </c>
      <c r="H79" s="236">
        <f>SUM(H11:H12,H23:H24,H32,H52:H53,H73:H74,H59:H60,H38:H39,H45:H46,H66:H67)</f>
        <v>0</v>
      </c>
      <c r="I79" s="231">
        <f t="shared" si="18"/>
        <v>0</v>
      </c>
      <c r="J79" s="238"/>
      <c r="L79" s="111"/>
    </row>
    <row r="80" spans="1:12" s="99" customFormat="1" ht="18.75" customHeight="1" thickBot="1">
      <c r="A80" s="259"/>
      <c r="B80" s="265" t="s">
        <v>27</v>
      </c>
      <c r="C80" s="239"/>
      <c r="D80" s="240">
        <f>SUM(D13,D25,D33,D54,D75,D61,D40,D47)</f>
        <v>0</v>
      </c>
      <c r="E80" s="240">
        <f>SUM(E13,E25,E33,E54,E75,E61,E40,E47)</f>
        <v>0</v>
      </c>
      <c r="F80" s="240">
        <f>SUM(F13,F25,F33,F54,F75,F61,F40,F47)</f>
        <v>0</v>
      </c>
      <c r="G80" s="240">
        <f>SUM(G13,G25,G33,G54,G75,G61,G40,G47)</f>
        <v>0</v>
      </c>
      <c r="H80" s="240">
        <f>SUM(H13,H25,H33,H54,H75,H61,H40,H47)</f>
        <v>0</v>
      </c>
      <c r="I80" s="241">
        <f>SUM(I76:I79)</f>
        <v>0</v>
      </c>
      <c r="J80" s="242">
        <f>SUM(D80:H80)-I80</f>
        <v>0</v>
      </c>
      <c r="L80" s="111"/>
    </row>
    <row r="81" spans="1:12" s="260" customFormat="1" ht="24" customHeight="1" thickBot="1">
      <c r="A81" s="289" t="s">
        <v>205</v>
      </c>
      <c r="B81" s="290"/>
      <c r="C81" s="290"/>
      <c r="D81" s="290"/>
      <c r="E81" s="290"/>
      <c r="F81" s="290"/>
      <c r="G81" s="290"/>
      <c r="H81" s="290"/>
      <c r="I81" s="290"/>
      <c r="J81" s="291"/>
    </row>
    <row r="82" spans="1:12" s="99" customFormat="1" ht="18.75" customHeight="1">
      <c r="A82" s="324" t="s">
        <v>206</v>
      </c>
      <c r="B82" s="325" t="s">
        <v>26</v>
      </c>
      <c r="C82" s="243"/>
      <c r="D82" s="244"/>
      <c r="E82" s="244"/>
      <c r="F82" s="244"/>
      <c r="G82" s="244"/>
      <c r="H82" s="244"/>
      <c r="I82" s="245">
        <f>SUM(D82:H82)</f>
        <v>0</v>
      </c>
      <c r="J82" s="246"/>
      <c r="L82" s="111"/>
    </row>
    <row r="83" spans="1:12" s="99" customFormat="1" ht="18.75" customHeight="1">
      <c r="A83" s="298"/>
      <c r="B83" s="295"/>
      <c r="C83" s="247"/>
      <c r="D83" s="248"/>
      <c r="E83" s="248"/>
      <c r="F83" s="248"/>
      <c r="G83" s="248"/>
      <c r="H83" s="248"/>
      <c r="I83" s="249">
        <f>SUM(D83:H83)</f>
        <v>0</v>
      </c>
      <c r="J83" s="250"/>
      <c r="L83" s="111"/>
    </row>
    <row r="84" spans="1:12" s="99" customFormat="1" ht="18.75" customHeight="1">
      <c r="A84" s="298"/>
      <c r="B84" s="296"/>
      <c r="C84" s="229"/>
      <c r="D84" s="230"/>
      <c r="E84" s="230"/>
      <c r="F84" s="230"/>
      <c r="G84" s="230"/>
      <c r="H84" s="230"/>
      <c r="I84" s="249">
        <f t="shared" ref="I84:I87" si="24">SUM(D84:H84)</f>
        <v>0</v>
      </c>
      <c r="J84" s="232"/>
      <c r="L84" s="111"/>
    </row>
    <row r="85" spans="1:12" s="99" customFormat="1" ht="18.75" customHeight="1">
      <c r="A85" s="298"/>
      <c r="B85" s="262" t="s">
        <v>28</v>
      </c>
      <c r="C85" s="229"/>
      <c r="D85" s="230"/>
      <c r="E85" s="230"/>
      <c r="F85" s="230"/>
      <c r="G85" s="230"/>
      <c r="H85" s="230"/>
      <c r="I85" s="231">
        <f t="shared" si="24"/>
        <v>0</v>
      </c>
      <c r="J85" s="232"/>
      <c r="L85" s="111"/>
    </row>
    <row r="86" spans="1:12" s="99" customFormat="1" ht="18.75" customHeight="1">
      <c r="A86" s="298"/>
      <c r="B86" s="262" t="s">
        <v>24</v>
      </c>
      <c r="C86" s="229"/>
      <c r="D86" s="230"/>
      <c r="E86" s="230"/>
      <c r="F86" s="230"/>
      <c r="G86" s="230"/>
      <c r="H86" s="230"/>
      <c r="I86" s="231">
        <f t="shared" si="24"/>
        <v>0</v>
      </c>
      <c r="J86" s="232"/>
      <c r="L86" s="111"/>
    </row>
    <row r="87" spans="1:12" s="99" customFormat="1" ht="18.75" customHeight="1">
      <c r="A87" s="298"/>
      <c r="B87" s="264" t="s">
        <v>30</v>
      </c>
      <c r="C87" s="229"/>
      <c r="D87" s="230"/>
      <c r="E87" s="230"/>
      <c r="F87" s="230"/>
      <c r="G87" s="230"/>
      <c r="H87" s="230"/>
      <c r="I87" s="249">
        <f t="shared" si="24"/>
        <v>0</v>
      </c>
      <c r="J87" s="232"/>
      <c r="L87" s="111"/>
    </row>
    <row r="88" spans="1:12" s="99" customFormat="1" ht="18.75" customHeight="1">
      <c r="A88" s="299"/>
      <c r="B88" s="263" t="s">
        <v>29</v>
      </c>
      <c r="C88" s="233"/>
      <c r="D88" s="236">
        <f t="shared" ref="D88:H88" si="25">SUM(D82:D87)</f>
        <v>0</v>
      </c>
      <c r="E88" s="236">
        <f t="shared" si="25"/>
        <v>0</v>
      </c>
      <c r="F88" s="236">
        <f t="shared" si="25"/>
        <v>0</v>
      </c>
      <c r="G88" s="236">
        <f t="shared" si="25"/>
        <v>0</v>
      </c>
      <c r="H88" s="236">
        <f t="shared" si="25"/>
        <v>0</v>
      </c>
      <c r="I88" s="231">
        <f>SUM(I82:I87)</f>
        <v>0</v>
      </c>
      <c r="J88" s="234">
        <f>SUM(D88:H88)-I88</f>
        <v>0</v>
      </c>
      <c r="L88" s="111"/>
    </row>
    <row r="89" spans="1:12" s="99" customFormat="1" ht="19.2" customHeight="1">
      <c r="A89" s="300" t="s">
        <v>207</v>
      </c>
      <c r="B89" s="294" t="s">
        <v>26</v>
      </c>
      <c r="C89" s="229"/>
      <c r="D89" s="230"/>
      <c r="E89" s="230"/>
      <c r="F89" s="230"/>
      <c r="G89" s="230"/>
      <c r="H89" s="230"/>
      <c r="I89" s="231">
        <f t="shared" ref="I89:I95" si="26">SUM(D89:H89)</f>
        <v>0</v>
      </c>
      <c r="J89" s="232"/>
      <c r="L89" s="111"/>
    </row>
    <row r="90" spans="1:12" s="99" customFormat="1" ht="19.2" customHeight="1">
      <c r="A90" s="298"/>
      <c r="B90" s="295"/>
      <c r="C90" s="229"/>
      <c r="D90" s="230"/>
      <c r="E90" s="230"/>
      <c r="F90" s="230"/>
      <c r="G90" s="230"/>
      <c r="H90" s="230"/>
      <c r="I90" s="231">
        <f t="shared" si="26"/>
        <v>0</v>
      </c>
      <c r="J90" s="232"/>
      <c r="L90" s="111"/>
    </row>
    <row r="91" spans="1:12" s="99" customFormat="1" ht="19.2" customHeight="1">
      <c r="A91" s="298"/>
      <c r="B91" s="296"/>
      <c r="C91" s="229"/>
      <c r="D91" s="230"/>
      <c r="E91" s="230"/>
      <c r="F91" s="230"/>
      <c r="G91" s="230"/>
      <c r="H91" s="230"/>
      <c r="I91" s="231">
        <f t="shared" si="26"/>
        <v>0</v>
      </c>
      <c r="J91" s="235"/>
      <c r="L91" s="111"/>
    </row>
    <row r="92" spans="1:12" s="99" customFormat="1" ht="19.2" customHeight="1">
      <c r="A92" s="298"/>
      <c r="B92" s="262" t="s">
        <v>28</v>
      </c>
      <c r="C92" s="229"/>
      <c r="D92" s="230"/>
      <c r="E92" s="230"/>
      <c r="F92" s="230"/>
      <c r="G92" s="230"/>
      <c r="H92" s="230"/>
      <c r="I92" s="231">
        <f t="shared" si="26"/>
        <v>0</v>
      </c>
      <c r="J92" s="232"/>
      <c r="L92" s="111"/>
    </row>
    <row r="93" spans="1:12" s="99" customFormat="1" ht="19.2" customHeight="1">
      <c r="A93" s="298"/>
      <c r="B93" s="262" t="s">
        <v>24</v>
      </c>
      <c r="C93" s="229"/>
      <c r="D93" s="230"/>
      <c r="E93" s="230"/>
      <c r="F93" s="230"/>
      <c r="G93" s="230"/>
      <c r="H93" s="230"/>
      <c r="I93" s="231">
        <f t="shared" si="26"/>
        <v>0</v>
      </c>
      <c r="J93" s="232"/>
      <c r="L93" s="111"/>
    </row>
    <row r="94" spans="1:12" s="99" customFormat="1" ht="19.2" customHeight="1">
      <c r="A94" s="298"/>
      <c r="B94" s="294" t="s">
        <v>23</v>
      </c>
      <c r="C94" s="229"/>
      <c r="D94" s="230"/>
      <c r="E94" s="230"/>
      <c r="F94" s="230"/>
      <c r="G94" s="230"/>
      <c r="H94" s="230"/>
      <c r="I94" s="231">
        <f t="shared" si="26"/>
        <v>0</v>
      </c>
      <c r="J94" s="232"/>
      <c r="L94" s="111"/>
    </row>
    <row r="95" spans="1:12" s="99" customFormat="1" ht="19.2" customHeight="1">
      <c r="A95" s="298"/>
      <c r="B95" s="296"/>
      <c r="C95" s="229"/>
      <c r="D95" s="230"/>
      <c r="E95" s="230"/>
      <c r="F95" s="230"/>
      <c r="G95" s="230"/>
      <c r="H95" s="230"/>
      <c r="I95" s="231">
        <f t="shared" si="26"/>
        <v>0</v>
      </c>
      <c r="J95" s="232"/>
      <c r="L95" s="111"/>
    </row>
    <row r="96" spans="1:12" s="99" customFormat="1" ht="18.75" customHeight="1">
      <c r="A96" s="299"/>
      <c r="B96" s="263" t="s">
        <v>29</v>
      </c>
      <c r="C96" s="233"/>
      <c r="D96" s="236">
        <f t="shared" ref="D96:H96" si="27">SUM(D89:D95)</f>
        <v>0</v>
      </c>
      <c r="E96" s="236">
        <f t="shared" si="27"/>
        <v>0</v>
      </c>
      <c r="F96" s="236">
        <f t="shared" si="27"/>
        <v>0</v>
      </c>
      <c r="G96" s="236">
        <f t="shared" si="27"/>
        <v>0</v>
      </c>
      <c r="H96" s="236">
        <f t="shared" si="27"/>
        <v>0</v>
      </c>
      <c r="I96" s="231">
        <f>SUM(I89:I95)</f>
        <v>0</v>
      </c>
      <c r="J96" s="234">
        <f>SUM(D96:H96)-I96</f>
        <v>0</v>
      </c>
      <c r="L96" s="111"/>
    </row>
    <row r="97" spans="1:12" s="99" customFormat="1" ht="18.75" customHeight="1">
      <c r="A97" s="297" t="s">
        <v>209</v>
      </c>
      <c r="B97" s="294" t="s">
        <v>26</v>
      </c>
      <c r="C97" s="229"/>
      <c r="D97" s="230"/>
      <c r="E97" s="230"/>
      <c r="F97" s="230"/>
      <c r="G97" s="230"/>
      <c r="H97" s="230"/>
      <c r="I97" s="231">
        <f t="shared" ref="I97:I103" si="28">SUM(D97:H97)</f>
        <v>0</v>
      </c>
      <c r="J97" s="232"/>
      <c r="L97" s="111"/>
    </row>
    <row r="98" spans="1:12" s="99" customFormat="1" ht="18.75" customHeight="1">
      <c r="A98" s="298"/>
      <c r="B98" s="296"/>
      <c r="C98" s="229"/>
      <c r="D98" s="230"/>
      <c r="E98" s="230"/>
      <c r="F98" s="230"/>
      <c r="G98" s="230"/>
      <c r="H98" s="230"/>
      <c r="I98" s="231">
        <f t="shared" si="28"/>
        <v>0</v>
      </c>
      <c r="J98" s="232"/>
      <c r="L98" s="111"/>
    </row>
    <row r="99" spans="1:12" s="99" customFormat="1" ht="18.75" customHeight="1">
      <c r="A99" s="298"/>
      <c r="B99" s="262" t="s">
        <v>28</v>
      </c>
      <c r="C99" s="229"/>
      <c r="D99" s="230"/>
      <c r="E99" s="230"/>
      <c r="F99" s="230"/>
      <c r="G99" s="230"/>
      <c r="H99" s="230"/>
      <c r="I99" s="231">
        <f t="shared" si="28"/>
        <v>0</v>
      </c>
      <c r="J99" s="232"/>
      <c r="L99" s="111"/>
    </row>
    <row r="100" spans="1:12" s="99" customFormat="1" ht="18.75" customHeight="1">
      <c r="A100" s="298"/>
      <c r="B100" s="262" t="s">
        <v>24</v>
      </c>
      <c r="C100" s="229"/>
      <c r="D100" s="230"/>
      <c r="E100" s="230"/>
      <c r="F100" s="230"/>
      <c r="G100" s="230"/>
      <c r="H100" s="230"/>
      <c r="I100" s="231">
        <f t="shared" si="28"/>
        <v>0</v>
      </c>
      <c r="J100" s="232"/>
      <c r="L100" s="111"/>
    </row>
    <row r="101" spans="1:12" s="99" customFormat="1" ht="18.75" customHeight="1">
      <c r="A101" s="298"/>
      <c r="B101" s="294" t="s">
        <v>23</v>
      </c>
      <c r="C101" s="229"/>
      <c r="D101" s="230"/>
      <c r="E101" s="230"/>
      <c r="F101" s="230"/>
      <c r="G101" s="230"/>
      <c r="H101" s="230"/>
      <c r="I101" s="231">
        <f t="shared" si="28"/>
        <v>0</v>
      </c>
      <c r="J101" s="232"/>
      <c r="L101" s="111"/>
    </row>
    <row r="102" spans="1:12" s="99" customFormat="1" ht="18.75" customHeight="1">
      <c r="A102" s="298"/>
      <c r="B102" s="295"/>
      <c r="C102" s="229"/>
      <c r="D102" s="230"/>
      <c r="E102" s="230"/>
      <c r="F102" s="230"/>
      <c r="G102" s="230"/>
      <c r="H102" s="230"/>
      <c r="I102" s="231">
        <f t="shared" si="28"/>
        <v>0</v>
      </c>
      <c r="J102" s="232"/>
      <c r="L102" s="111"/>
    </row>
    <row r="103" spans="1:12" s="99" customFormat="1" ht="18.75" customHeight="1">
      <c r="A103" s="298"/>
      <c r="B103" s="296"/>
      <c r="C103" s="229"/>
      <c r="D103" s="230"/>
      <c r="E103" s="230"/>
      <c r="F103" s="230"/>
      <c r="G103" s="230"/>
      <c r="H103" s="230"/>
      <c r="I103" s="231">
        <f t="shared" si="28"/>
        <v>0</v>
      </c>
      <c r="J103" s="232"/>
      <c r="L103" s="111"/>
    </row>
    <row r="104" spans="1:12" s="99" customFormat="1" ht="18.75" customHeight="1">
      <c r="A104" s="299"/>
      <c r="B104" s="263" t="s">
        <v>29</v>
      </c>
      <c r="C104" s="233"/>
      <c r="D104" s="236">
        <f t="shared" ref="D104:I104" si="29">SUM(D97:D103)</f>
        <v>0</v>
      </c>
      <c r="E104" s="236">
        <f t="shared" si="29"/>
        <v>0</v>
      </c>
      <c r="F104" s="236">
        <f t="shared" si="29"/>
        <v>0</v>
      </c>
      <c r="G104" s="236">
        <f t="shared" si="29"/>
        <v>0</v>
      </c>
      <c r="H104" s="236">
        <f t="shared" si="29"/>
        <v>0</v>
      </c>
      <c r="I104" s="231">
        <f t="shared" si="29"/>
        <v>0</v>
      </c>
      <c r="J104" s="234">
        <f>SUM(D104:H104)-I104</f>
        <v>0</v>
      </c>
      <c r="L104" s="111"/>
    </row>
    <row r="105" spans="1:12" s="99" customFormat="1" ht="19.2" customHeight="1">
      <c r="A105" s="297" t="s">
        <v>208</v>
      </c>
      <c r="B105" s="294" t="s">
        <v>26</v>
      </c>
      <c r="C105" s="229"/>
      <c r="D105" s="230"/>
      <c r="E105" s="230"/>
      <c r="F105" s="230"/>
      <c r="G105" s="230"/>
      <c r="H105" s="230"/>
      <c r="I105" s="231">
        <f t="shared" ref="I105:I111" si="30">SUM(D105:H105)</f>
        <v>0</v>
      </c>
      <c r="J105" s="232"/>
      <c r="L105" s="111"/>
    </row>
    <row r="106" spans="1:12" s="99" customFormat="1" ht="19.2" customHeight="1">
      <c r="A106" s="298"/>
      <c r="B106" s="295"/>
      <c r="C106" s="229"/>
      <c r="D106" s="230"/>
      <c r="E106" s="230"/>
      <c r="F106" s="230"/>
      <c r="G106" s="230"/>
      <c r="H106" s="230"/>
      <c r="I106" s="231">
        <f t="shared" si="30"/>
        <v>0</v>
      </c>
      <c r="J106" s="232"/>
      <c r="L106" s="111"/>
    </row>
    <row r="107" spans="1:12" s="99" customFormat="1" ht="19.2" customHeight="1">
      <c r="A107" s="298"/>
      <c r="B107" s="296"/>
      <c r="C107" s="229"/>
      <c r="D107" s="230"/>
      <c r="E107" s="230"/>
      <c r="F107" s="230"/>
      <c r="G107" s="230"/>
      <c r="H107" s="230"/>
      <c r="I107" s="231">
        <f t="shared" si="30"/>
        <v>0</v>
      </c>
      <c r="J107" s="235"/>
      <c r="L107" s="111"/>
    </row>
    <row r="108" spans="1:12" s="99" customFormat="1" ht="19.2" customHeight="1">
      <c r="A108" s="298"/>
      <c r="B108" s="262" t="s">
        <v>28</v>
      </c>
      <c r="C108" s="229"/>
      <c r="D108" s="230"/>
      <c r="E108" s="230"/>
      <c r="F108" s="230"/>
      <c r="G108" s="230"/>
      <c r="H108" s="230"/>
      <c r="I108" s="231">
        <f t="shared" si="30"/>
        <v>0</v>
      </c>
      <c r="J108" s="232"/>
      <c r="L108" s="111"/>
    </row>
    <row r="109" spans="1:12" s="99" customFormat="1" ht="19.2" customHeight="1">
      <c r="A109" s="298"/>
      <c r="B109" s="262" t="s">
        <v>24</v>
      </c>
      <c r="C109" s="229"/>
      <c r="D109" s="230"/>
      <c r="E109" s="230"/>
      <c r="F109" s="230"/>
      <c r="G109" s="230"/>
      <c r="H109" s="230"/>
      <c r="I109" s="231">
        <f t="shared" si="30"/>
        <v>0</v>
      </c>
      <c r="J109" s="232"/>
      <c r="L109" s="111"/>
    </row>
    <row r="110" spans="1:12" s="99" customFormat="1" ht="19.2" customHeight="1">
      <c r="A110" s="298"/>
      <c r="B110" s="294" t="s">
        <v>23</v>
      </c>
      <c r="C110" s="229"/>
      <c r="D110" s="230"/>
      <c r="E110" s="230"/>
      <c r="F110" s="230"/>
      <c r="G110" s="230"/>
      <c r="H110" s="230"/>
      <c r="I110" s="231">
        <f t="shared" si="30"/>
        <v>0</v>
      </c>
      <c r="J110" s="232"/>
      <c r="L110" s="111"/>
    </row>
    <row r="111" spans="1:12" s="99" customFormat="1" ht="19.2" customHeight="1">
      <c r="A111" s="298"/>
      <c r="B111" s="296"/>
      <c r="C111" s="229"/>
      <c r="D111" s="230"/>
      <c r="E111" s="230"/>
      <c r="F111" s="230"/>
      <c r="G111" s="230"/>
      <c r="H111" s="230"/>
      <c r="I111" s="231">
        <f t="shared" si="30"/>
        <v>0</v>
      </c>
      <c r="J111" s="232"/>
      <c r="L111" s="111"/>
    </row>
    <row r="112" spans="1:12" s="99" customFormat="1" ht="18.75" customHeight="1">
      <c r="A112" s="299"/>
      <c r="B112" s="263" t="s">
        <v>29</v>
      </c>
      <c r="C112" s="233"/>
      <c r="D112" s="236">
        <f t="shared" ref="D112:H112" si="31">SUM(D105:D111)</f>
        <v>0</v>
      </c>
      <c r="E112" s="236">
        <f t="shared" si="31"/>
        <v>0</v>
      </c>
      <c r="F112" s="236">
        <f t="shared" si="31"/>
        <v>0</v>
      </c>
      <c r="G112" s="236">
        <f t="shared" si="31"/>
        <v>0</v>
      </c>
      <c r="H112" s="236">
        <f t="shared" si="31"/>
        <v>0</v>
      </c>
      <c r="I112" s="231">
        <f>SUM(I105:I111)</f>
        <v>0</v>
      </c>
      <c r="J112" s="234">
        <f>SUM(D112:H112)-I112</f>
        <v>0</v>
      </c>
      <c r="L112" s="111"/>
    </row>
    <row r="113" spans="1:12" s="99" customFormat="1" ht="19.2" customHeight="1">
      <c r="A113" s="297" t="s">
        <v>212</v>
      </c>
      <c r="B113" s="294" t="s">
        <v>26</v>
      </c>
      <c r="C113" s="229"/>
      <c r="D113" s="230"/>
      <c r="E113" s="230"/>
      <c r="F113" s="230"/>
      <c r="G113" s="230"/>
      <c r="H113" s="230"/>
      <c r="I113" s="231">
        <f t="shared" ref="I113:I118" si="32">SUM(D113:H113)</f>
        <v>0</v>
      </c>
      <c r="J113" s="232"/>
      <c r="L113" s="111"/>
    </row>
    <row r="114" spans="1:12" s="99" customFormat="1" ht="19.2" customHeight="1">
      <c r="A114" s="298"/>
      <c r="B114" s="296"/>
      <c r="C114" s="229"/>
      <c r="D114" s="230"/>
      <c r="E114" s="230"/>
      <c r="F114" s="230"/>
      <c r="G114" s="230"/>
      <c r="H114" s="230"/>
      <c r="I114" s="231">
        <f t="shared" si="32"/>
        <v>0</v>
      </c>
      <c r="J114" s="235"/>
      <c r="L114" s="111"/>
    </row>
    <row r="115" spans="1:12" s="99" customFormat="1" ht="19.2" customHeight="1">
      <c r="A115" s="298"/>
      <c r="B115" s="262" t="s">
        <v>28</v>
      </c>
      <c r="C115" s="229"/>
      <c r="D115" s="230"/>
      <c r="E115" s="230"/>
      <c r="F115" s="230"/>
      <c r="G115" s="230"/>
      <c r="H115" s="230"/>
      <c r="I115" s="231">
        <f t="shared" si="32"/>
        <v>0</v>
      </c>
      <c r="J115" s="232"/>
      <c r="L115" s="111"/>
    </row>
    <row r="116" spans="1:12" s="99" customFormat="1" ht="19.2" customHeight="1">
      <c r="A116" s="298"/>
      <c r="B116" s="262" t="s">
        <v>24</v>
      </c>
      <c r="C116" s="229"/>
      <c r="D116" s="230"/>
      <c r="E116" s="230"/>
      <c r="F116" s="230"/>
      <c r="G116" s="230"/>
      <c r="H116" s="230"/>
      <c r="I116" s="231">
        <f t="shared" si="32"/>
        <v>0</v>
      </c>
      <c r="J116" s="232"/>
      <c r="L116" s="111"/>
    </row>
    <row r="117" spans="1:12" s="99" customFormat="1" ht="19.2" customHeight="1">
      <c r="A117" s="298"/>
      <c r="B117" s="294" t="s">
        <v>23</v>
      </c>
      <c r="C117" s="229"/>
      <c r="D117" s="230"/>
      <c r="E117" s="230"/>
      <c r="F117" s="230"/>
      <c r="G117" s="230"/>
      <c r="H117" s="230"/>
      <c r="I117" s="231">
        <f t="shared" si="32"/>
        <v>0</v>
      </c>
      <c r="J117" s="232"/>
      <c r="L117" s="111"/>
    </row>
    <row r="118" spans="1:12" s="99" customFormat="1" ht="19.2" customHeight="1">
      <c r="A118" s="298"/>
      <c r="B118" s="296"/>
      <c r="C118" s="229"/>
      <c r="D118" s="230"/>
      <c r="E118" s="230"/>
      <c r="F118" s="230"/>
      <c r="G118" s="230"/>
      <c r="H118" s="230"/>
      <c r="I118" s="231">
        <f t="shared" si="32"/>
        <v>0</v>
      </c>
      <c r="J118" s="232"/>
      <c r="L118" s="111"/>
    </row>
    <row r="119" spans="1:12" s="99" customFormat="1" ht="18.75" customHeight="1">
      <c r="A119" s="299"/>
      <c r="B119" s="263" t="s">
        <v>29</v>
      </c>
      <c r="C119" s="233"/>
      <c r="D119" s="236">
        <f t="shared" ref="D119:I119" si="33">SUM(D113:D118)</f>
        <v>0</v>
      </c>
      <c r="E119" s="236">
        <f t="shared" si="33"/>
        <v>0</v>
      </c>
      <c r="F119" s="236">
        <f t="shared" si="33"/>
        <v>0</v>
      </c>
      <c r="G119" s="236">
        <f t="shared" si="33"/>
        <v>0</v>
      </c>
      <c r="H119" s="236">
        <f t="shared" si="33"/>
        <v>0</v>
      </c>
      <c r="I119" s="231">
        <f t="shared" si="33"/>
        <v>0</v>
      </c>
      <c r="J119" s="234">
        <f>SUM(D119:H119)-I119</f>
        <v>0</v>
      </c>
      <c r="L119" s="111"/>
    </row>
    <row r="120" spans="1:12" s="99" customFormat="1" ht="18.75" customHeight="1">
      <c r="A120" s="300" t="s">
        <v>210</v>
      </c>
      <c r="B120" s="294" t="s">
        <v>26</v>
      </c>
      <c r="C120" s="247"/>
      <c r="D120" s="248"/>
      <c r="E120" s="248"/>
      <c r="F120" s="248"/>
      <c r="G120" s="248"/>
      <c r="H120" s="248"/>
      <c r="I120" s="249">
        <f t="shared" ref="I120:I124" si="34">SUM(D120:H120)</f>
        <v>0</v>
      </c>
      <c r="J120" s="250"/>
      <c r="L120" s="111"/>
    </row>
    <row r="121" spans="1:12" s="99" customFormat="1" ht="18.75" customHeight="1">
      <c r="A121" s="298"/>
      <c r="B121" s="296"/>
      <c r="C121" s="229"/>
      <c r="D121" s="230"/>
      <c r="E121" s="230"/>
      <c r="F121" s="230"/>
      <c r="G121" s="230"/>
      <c r="H121" s="230"/>
      <c r="I121" s="249">
        <f t="shared" si="34"/>
        <v>0</v>
      </c>
      <c r="J121" s="232"/>
      <c r="L121" s="111"/>
    </row>
    <row r="122" spans="1:12" s="99" customFormat="1" ht="18.75" customHeight="1">
      <c r="A122" s="298"/>
      <c r="B122" s="262" t="s">
        <v>28</v>
      </c>
      <c r="C122" s="229"/>
      <c r="D122" s="230"/>
      <c r="E122" s="230"/>
      <c r="F122" s="230"/>
      <c r="G122" s="230"/>
      <c r="H122" s="230"/>
      <c r="I122" s="231">
        <f t="shared" si="34"/>
        <v>0</v>
      </c>
      <c r="J122" s="232"/>
      <c r="L122" s="111"/>
    </row>
    <row r="123" spans="1:12" s="99" customFormat="1" ht="18.75" customHeight="1">
      <c r="A123" s="298"/>
      <c r="B123" s="266" t="s">
        <v>190</v>
      </c>
      <c r="C123" s="229"/>
      <c r="D123" s="230"/>
      <c r="E123" s="230"/>
      <c r="F123" s="230"/>
      <c r="G123" s="230"/>
      <c r="H123" s="230"/>
      <c r="I123" s="231">
        <f t="shared" si="34"/>
        <v>0</v>
      </c>
      <c r="J123" s="232"/>
      <c r="L123" s="111"/>
    </row>
    <row r="124" spans="1:12" s="99" customFormat="1" ht="18.75" customHeight="1">
      <c r="A124" s="298"/>
      <c r="B124" s="264" t="s">
        <v>30</v>
      </c>
      <c r="C124" s="229"/>
      <c r="D124" s="230"/>
      <c r="E124" s="230"/>
      <c r="F124" s="230"/>
      <c r="G124" s="230"/>
      <c r="H124" s="230"/>
      <c r="I124" s="249">
        <f t="shared" si="34"/>
        <v>0</v>
      </c>
      <c r="J124" s="232"/>
      <c r="L124" s="111"/>
    </row>
    <row r="125" spans="1:12" s="99" customFormat="1" ht="18.75" customHeight="1">
      <c r="A125" s="299"/>
      <c r="B125" s="263" t="s">
        <v>29</v>
      </c>
      <c r="C125" s="233"/>
      <c r="D125" s="236">
        <f t="shared" ref="D125" si="35">SUM(D120:D124)</f>
        <v>0</v>
      </c>
      <c r="E125" s="236">
        <f t="shared" ref="E125:H125" si="36">SUM(E120:E124)</f>
        <v>0</v>
      </c>
      <c r="F125" s="236">
        <f t="shared" si="36"/>
        <v>0</v>
      </c>
      <c r="G125" s="236">
        <f t="shared" si="36"/>
        <v>0</v>
      </c>
      <c r="H125" s="236">
        <f t="shared" si="36"/>
        <v>0</v>
      </c>
      <c r="I125" s="231">
        <f>SUM(I120:I124)</f>
        <v>0</v>
      </c>
      <c r="J125" s="234">
        <f>SUM(D125:H125)-I125</f>
        <v>0</v>
      </c>
      <c r="L125" s="111"/>
    </row>
    <row r="126" spans="1:12" s="99" customFormat="1" ht="18.75" customHeight="1">
      <c r="A126" s="301" t="s">
        <v>211</v>
      </c>
      <c r="B126" s="264" t="s">
        <v>26</v>
      </c>
      <c r="C126" s="229"/>
      <c r="D126" s="236">
        <f>SUM(D82:D84,D89:D91,D97:D98,D120:D121,D105:D107,D113:D114)</f>
        <v>0</v>
      </c>
      <c r="E126" s="236">
        <f t="shared" ref="E126:G126" si="37">SUM(E82:E84,E89:E91,E97:E98,E120:E121,E105:E107,E113:E114)</f>
        <v>0</v>
      </c>
      <c r="F126" s="236">
        <f t="shared" si="37"/>
        <v>0</v>
      </c>
      <c r="G126" s="236">
        <f t="shared" si="37"/>
        <v>0</v>
      </c>
      <c r="H126" s="236">
        <f>SUM(H82:H84,H89:H91,H97:H98,H120:H121,H105:H107,H113:H114)</f>
        <v>0</v>
      </c>
      <c r="I126" s="236">
        <f>SUM(I82:I84,I89:I91,I97:I98,I120:I121,I105:I107,I113:I114)</f>
        <v>0</v>
      </c>
      <c r="J126" s="232"/>
      <c r="L126" s="111"/>
    </row>
    <row r="127" spans="1:12" s="99" customFormat="1" ht="18.75" customHeight="1">
      <c r="A127" s="302"/>
      <c r="B127" s="264" t="s">
        <v>28</v>
      </c>
      <c r="C127" s="229"/>
      <c r="D127" s="236">
        <f>SUM(D85:D85,D92:D92,D99:D99,D122:D122,D115,D108)</f>
        <v>0</v>
      </c>
      <c r="E127" s="236">
        <f t="shared" ref="E127:H127" si="38">SUM(E85:E85,E92:E92,E99:E99,E122:E122,E115,E108)</f>
        <v>0</v>
      </c>
      <c r="F127" s="236">
        <f t="shared" si="38"/>
        <v>0</v>
      </c>
      <c r="G127" s="236">
        <f t="shared" si="38"/>
        <v>0</v>
      </c>
      <c r="H127" s="236">
        <f t="shared" si="38"/>
        <v>0</v>
      </c>
      <c r="I127" s="236">
        <f t="shared" ref="I127" si="39">SUM(I85:I85,I92:I92,I99:I99,I122:I122,I115,I108)</f>
        <v>0</v>
      </c>
      <c r="J127" s="232"/>
      <c r="L127" s="111"/>
    </row>
    <row r="128" spans="1:12" s="99" customFormat="1" ht="18.75" customHeight="1">
      <c r="A128" s="302"/>
      <c r="B128" s="264" t="s">
        <v>24</v>
      </c>
      <c r="C128" s="230"/>
      <c r="D128" s="236">
        <f>SUM(D86:D86,D93:D93,D100:D100,D123:D123,D116,D109)</f>
        <v>0</v>
      </c>
      <c r="E128" s="236">
        <f t="shared" ref="E128:H128" si="40">SUM(E86:E86,E93:E93,E100:E100,E123:E123,E116,E109)</f>
        <v>0</v>
      </c>
      <c r="F128" s="236">
        <f t="shared" si="40"/>
        <v>0</v>
      </c>
      <c r="G128" s="236">
        <f t="shared" si="40"/>
        <v>0</v>
      </c>
      <c r="H128" s="236">
        <f t="shared" si="40"/>
        <v>0</v>
      </c>
      <c r="I128" s="236">
        <f t="shared" ref="I128" si="41">SUM(I86:I86,I93:I93,I100:I100,I123:I123,I116,I109)</f>
        <v>0</v>
      </c>
      <c r="J128" s="232"/>
      <c r="L128" s="111"/>
    </row>
    <row r="129" spans="1:12" s="99" customFormat="1" ht="18.75" customHeight="1">
      <c r="A129" s="302"/>
      <c r="B129" s="264" t="s">
        <v>23</v>
      </c>
      <c r="C129" s="229"/>
      <c r="D129" s="236">
        <f>SUM(D87,D94:D95,D101:D103,D110:D111,D117:D118,D124)</f>
        <v>0</v>
      </c>
      <c r="E129" s="236">
        <f t="shared" ref="E129:H129" si="42">SUM(E87,E94:E95,E101:E103,E110:E111,E117:E118,E124)</f>
        <v>0</v>
      </c>
      <c r="F129" s="236">
        <f t="shared" si="42"/>
        <v>0</v>
      </c>
      <c r="G129" s="236">
        <f t="shared" si="42"/>
        <v>0</v>
      </c>
      <c r="H129" s="236">
        <f t="shared" si="42"/>
        <v>0</v>
      </c>
      <c r="I129" s="236">
        <f>SUM(I87,I94:I95,I101:I103,I110:I111,I117:I118,I124)</f>
        <v>0</v>
      </c>
      <c r="J129" s="232"/>
      <c r="L129" s="111"/>
    </row>
    <row r="130" spans="1:12" s="99" customFormat="1" ht="18.75" customHeight="1" thickBot="1">
      <c r="A130" s="303"/>
      <c r="B130" s="267" t="s">
        <v>27</v>
      </c>
      <c r="C130" s="251"/>
      <c r="D130" s="252">
        <f t="shared" ref="D130:I130" si="43">SUM(D126:D129)</f>
        <v>0</v>
      </c>
      <c r="E130" s="252">
        <f t="shared" si="43"/>
        <v>0</v>
      </c>
      <c r="F130" s="252">
        <f t="shared" si="43"/>
        <v>0</v>
      </c>
      <c r="G130" s="252">
        <f t="shared" si="43"/>
        <v>0</v>
      </c>
      <c r="H130" s="252">
        <f t="shared" si="43"/>
        <v>0</v>
      </c>
      <c r="I130" s="252">
        <f t="shared" si="43"/>
        <v>0</v>
      </c>
      <c r="J130" s="253">
        <f>SUM(D130:H130)-I130</f>
        <v>0</v>
      </c>
      <c r="L130" s="111"/>
    </row>
    <row r="131" spans="1:12" s="99" customFormat="1" ht="18.75" customHeight="1" thickTop="1">
      <c r="A131" s="304" t="s">
        <v>22</v>
      </c>
      <c r="B131" s="266" t="s">
        <v>26</v>
      </c>
      <c r="C131" s="247"/>
      <c r="D131" s="254">
        <f t="shared" ref="D131:I134" si="44">D126+D76</f>
        <v>0</v>
      </c>
      <c r="E131" s="254">
        <f t="shared" si="44"/>
        <v>0</v>
      </c>
      <c r="F131" s="254">
        <f t="shared" si="44"/>
        <v>0</v>
      </c>
      <c r="G131" s="254">
        <f t="shared" si="44"/>
        <v>0</v>
      </c>
      <c r="H131" s="254">
        <f t="shared" si="44"/>
        <v>0</v>
      </c>
      <c r="I131" s="249">
        <f t="shared" si="44"/>
        <v>0</v>
      </c>
      <c r="J131" s="255"/>
      <c r="L131" s="111"/>
    </row>
    <row r="132" spans="1:12" s="99" customFormat="1" ht="18.75" customHeight="1">
      <c r="A132" s="305"/>
      <c r="B132" s="266" t="s">
        <v>25</v>
      </c>
      <c r="C132" s="247"/>
      <c r="D132" s="236">
        <f t="shared" si="44"/>
        <v>0</v>
      </c>
      <c r="E132" s="236">
        <f t="shared" si="44"/>
        <v>0</v>
      </c>
      <c r="F132" s="236">
        <f t="shared" si="44"/>
        <v>0</v>
      </c>
      <c r="G132" s="236">
        <f t="shared" si="44"/>
        <v>0</v>
      </c>
      <c r="H132" s="236">
        <f t="shared" si="44"/>
        <v>0</v>
      </c>
      <c r="I132" s="231">
        <f t="shared" si="44"/>
        <v>0</v>
      </c>
      <c r="J132" s="250"/>
      <c r="L132" s="111"/>
    </row>
    <row r="133" spans="1:12" s="99" customFormat="1" ht="18.75" customHeight="1">
      <c r="A133" s="305"/>
      <c r="B133" s="268" t="s">
        <v>24</v>
      </c>
      <c r="C133" s="256"/>
      <c r="D133" s="236">
        <f t="shared" si="44"/>
        <v>0</v>
      </c>
      <c r="E133" s="236">
        <f t="shared" si="44"/>
        <v>0</v>
      </c>
      <c r="F133" s="236">
        <f t="shared" si="44"/>
        <v>0</v>
      </c>
      <c r="G133" s="236">
        <f t="shared" si="44"/>
        <v>0</v>
      </c>
      <c r="H133" s="236">
        <f t="shared" si="44"/>
        <v>0</v>
      </c>
      <c r="I133" s="231">
        <f t="shared" si="44"/>
        <v>0</v>
      </c>
      <c r="J133" s="232"/>
      <c r="L133" s="111"/>
    </row>
    <row r="134" spans="1:12" s="99" customFormat="1" ht="18.75" customHeight="1">
      <c r="A134" s="305"/>
      <c r="B134" s="264" t="s">
        <v>23</v>
      </c>
      <c r="C134" s="229"/>
      <c r="D134" s="236">
        <f t="shared" si="44"/>
        <v>0</v>
      </c>
      <c r="E134" s="236">
        <f t="shared" si="44"/>
        <v>0</v>
      </c>
      <c r="F134" s="236">
        <f t="shared" si="44"/>
        <v>0</v>
      </c>
      <c r="G134" s="236">
        <f t="shared" si="44"/>
        <v>0</v>
      </c>
      <c r="H134" s="236">
        <f t="shared" si="44"/>
        <v>0</v>
      </c>
      <c r="I134" s="231">
        <f t="shared" si="44"/>
        <v>0</v>
      </c>
      <c r="J134" s="237"/>
      <c r="L134" s="111"/>
    </row>
    <row r="135" spans="1:12" s="99" customFormat="1" ht="18.75" customHeight="1" thickBot="1">
      <c r="A135" s="306"/>
      <c r="B135" s="265" t="s">
        <v>22</v>
      </c>
      <c r="C135" s="239"/>
      <c r="D135" s="240">
        <f t="shared" ref="D135:I135" si="45">SUM(D131:D134)</f>
        <v>0</v>
      </c>
      <c r="E135" s="240">
        <f t="shared" si="45"/>
        <v>0</v>
      </c>
      <c r="F135" s="240">
        <f t="shared" si="45"/>
        <v>0</v>
      </c>
      <c r="G135" s="240">
        <f t="shared" si="45"/>
        <v>0</v>
      </c>
      <c r="H135" s="240">
        <f t="shared" si="45"/>
        <v>0</v>
      </c>
      <c r="I135" s="241">
        <f t="shared" si="45"/>
        <v>0</v>
      </c>
      <c r="J135" s="242">
        <f>SUM(D135:H135)-I135</f>
        <v>0</v>
      </c>
      <c r="L135" s="111"/>
    </row>
    <row r="136" spans="1:12" s="99" customFormat="1" ht="18.75" customHeight="1">
      <c r="A136" s="260"/>
      <c r="B136" s="269"/>
      <c r="C136" s="149"/>
      <c r="J136" s="150"/>
      <c r="L136" s="111"/>
    </row>
    <row r="137" spans="1:12" s="99" customFormat="1" ht="18.75" customHeight="1">
      <c r="A137" s="260"/>
      <c r="B137" s="269"/>
      <c r="C137" s="149"/>
      <c r="J137" s="150"/>
      <c r="L137" s="111"/>
    </row>
  </sheetData>
  <sheetProtection selectLockedCells="1"/>
  <mergeCells count="54">
    <mergeCell ref="A14:A25"/>
    <mergeCell ref="B14:B20"/>
    <mergeCell ref="B23:B24"/>
    <mergeCell ref="A89:A96"/>
    <mergeCell ref="B94:B95"/>
    <mergeCell ref="A26:A33"/>
    <mergeCell ref="B26:B29"/>
    <mergeCell ref="A48:A54"/>
    <mergeCell ref="A76:A79"/>
    <mergeCell ref="A82:A88"/>
    <mergeCell ref="A41:A47"/>
    <mergeCell ref="A34:A40"/>
    <mergeCell ref="B38:B39"/>
    <mergeCell ref="B82:B84"/>
    <mergeCell ref="A55:A61"/>
    <mergeCell ref="B55:B56"/>
    <mergeCell ref="I2:I3"/>
    <mergeCell ref="J2:J3"/>
    <mergeCell ref="A5:A13"/>
    <mergeCell ref="B5:B8"/>
    <mergeCell ref="B11:B12"/>
    <mergeCell ref="A4:J4"/>
    <mergeCell ref="C1:H1"/>
    <mergeCell ref="A2:A3"/>
    <mergeCell ref="B2:B3"/>
    <mergeCell ref="C2:C3"/>
    <mergeCell ref="D2:H2"/>
    <mergeCell ref="A126:A130"/>
    <mergeCell ref="A131:A135"/>
    <mergeCell ref="B97:B98"/>
    <mergeCell ref="A120:A125"/>
    <mergeCell ref="B120:B121"/>
    <mergeCell ref="B66:B67"/>
    <mergeCell ref="B34:B35"/>
    <mergeCell ref="B41:B42"/>
    <mergeCell ref="B45:B46"/>
    <mergeCell ref="B48:B49"/>
    <mergeCell ref="B52:B53"/>
    <mergeCell ref="A81:J81"/>
    <mergeCell ref="B59:B60"/>
    <mergeCell ref="B89:B91"/>
    <mergeCell ref="A113:A119"/>
    <mergeCell ref="B113:B114"/>
    <mergeCell ref="B117:B118"/>
    <mergeCell ref="A105:A112"/>
    <mergeCell ref="B105:B107"/>
    <mergeCell ref="B110:B111"/>
    <mergeCell ref="A97:A104"/>
    <mergeCell ref="B101:B103"/>
    <mergeCell ref="A69:A75"/>
    <mergeCell ref="B69:B70"/>
    <mergeCell ref="B73:B74"/>
    <mergeCell ref="A62:A68"/>
    <mergeCell ref="B62:B63"/>
  </mergeCells>
  <phoneticPr fontId="1"/>
  <pageMargins left="0.70866141732283472" right="0.70866141732283472" top="0.27559055118110237" bottom="0.47244094488188981" header="0.31496062992125984" footer="0.31496062992125984"/>
  <pageSetup paperSize="9" scale="51" firstPageNumber="60" fitToHeight="0" orientation="portrait" useFirstPageNumber="1" r:id="rId1"/>
  <headerFooter>
    <firstHeader>&amp;R様式２の3,4　、様式4の4(3)ウ　作成資料(積算基礎表）　　</firstHeader>
  </headerFooter>
  <rowBreaks count="2" manualBreakCount="2">
    <brk id="47" max="9" man="1"/>
    <brk id="80" max="9" man="1"/>
  </rowBreaks>
  <colBreaks count="1" manualBreakCount="1">
    <brk id="10" max="135" man="1"/>
  </colBreaks>
  <ignoredErrors>
    <ignoredError sqref="D13 E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CEF8A-7A15-4B90-9069-82E0DA897280}">
  <sheetPr>
    <tabColor theme="6" tint="0.39997558519241921"/>
  </sheetPr>
  <dimension ref="B1:G32"/>
  <sheetViews>
    <sheetView view="pageBreakPreview" topLeftCell="A4" zoomScaleNormal="100" zoomScaleSheetLayoutView="100" workbookViewId="0">
      <selection activeCell="H10" sqref="H10"/>
    </sheetView>
  </sheetViews>
  <sheetFormatPr defaultRowHeight="13.2"/>
  <cols>
    <col min="1" max="1" width="3.21875" customWidth="1"/>
    <col min="2" max="8" width="19" customWidth="1"/>
  </cols>
  <sheetData>
    <row r="1" spans="2:7" ht="16.2">
      <c r="B1" s="113" t="s">
        <v>62</v>
      </c>
      <c r="C1" s="112"/>
      <c r="D1" s="99"/>
      <c r="E1" s="99"/>
      <c r="F1" s="99"/>
      <c r="G1" s="99"/>
    </row>
    <row r="2" spans="2:7">
      <c r="B2" s="111"/>
      <c r="C2" s="99"/>
      <c r="D2" s="99"/>
      <c r="E2" s="99"/>
      <c r="F2" s="99"/>
      <c r="G2" s="99"/>
    </row>
    <row r="3" spans="2:7">
      <c r="B3" s="111"/>
      <c r="C3" s="99"/>
      <c r="D3" s="99"/>
      <c r="E3" s="99"/>
      <c r="F3" s="99"/>
      <c r="G3" s="99"/>
    </row>
    <row r="4" spans="2:7">
      <c r="B4" s="111"/>
      <c r="C4" s="180" t="s">
        <v>61</v>
      </c>
      <c r="D4" s="114" t="s">
        <v>60</v>
      </c>
      <c r="E4" s="115" t="s">
        <v>59</v>
      </c>
      <c r="F4" s="116" t="s">
        <v>58</v>
      </c>
      <c r="G4" s="99"/>
    </row>
    <row r="5" spans="2:7" ht="13.8" thickBot="1">
      <c r="B5" s="111"/>
      <c r="C5" s="111"/>
      <c r="D5" s="111"/>
      <c r="E5" s="111"/>
      <c r="F5" s="111"/>
      <c r="G5" s="111"/>
    </row>
    <row r="6" spans="2:7">
      <c r="B6" s="111"/>
      <c r="C6" s="117" t="s">
        <v>57</v>
      </c>
      <c r="D6" s="99" t="s">
        <v>56</v>
      </c>
      <c r="E6" s="99"/>
      <c r="F6" s="99"/>
      <c r="G6" s="99"/>
    </row>
    <row r="7" spans="2:7" ht="13.8" thickBot="1">
      <c r="B7" s="111"/>
      <c r="C7" s="181"/>
      <c r="D7" s="176" t="s">
        <v>160</v>
      </c>
      <c r="E7" s="99" t="s">
        <v>55</v>
      </c>
      <c r="F7" s="99"/>
      <c r="G7" s="99"/>
    </row>
    <row r="8" spans="2:7" ht="14.4" customHeight="1">
      <c r="B8" s="337" t="s">
        <v>54</v>
      </c>
      <c r="C8" s="331" t="s">
        <v>53</v>
      </c>
      <c r="D8" s="333" t="s">
        <v>52</v>
      </c>
      <c r="E8" s="333" t="s">
        <v>51</v>
      </c>
      <c r="F8" s="339" t="s">
        <v>50</v>
      </c>
      <c r="G8" s="340"/>
    </row>
    <row r="9" spans="2:7" ht="14.4" customHeight="1" thickBot="1">
      <c r="B9" s="338"/>
      <c r="C9" s="332"/>
      <c r="D9" s="334"/>
      <c r="E9" s="334"/>
      <c r="F9" s="151" t="s">
        <v>49</v>
      </c>
      <c r="G9" s="118" t="s">
        <v>48</v>
      </c>
    </row>
    <row r="10" spans="2:7" ht="14.4" customHeight="1">
      <c r="B10" s="119" t="s">
        <v>47</v>
      </c>
      <c r="C10" s="120">
        <f>52/1000</f>
        <v>5.1999999999999998E-2</v>
      </c>
      <c r="D10" s="121">
        <f>10.5/1000</f>
        <v>1.0500000000000001E-2</v>
      </c>
      <c r="E10" s="121">
        <f>9.15/100</f>
        <v>9.1499999999999998E-2</v>
      </c>
      <c r="F10" s="121">
        <v>9.9400000000000002E-2</v>
      </c>
      <c r="G10" s="179">
        <v>0.1154</v>
      </c>
    </row>
    <row r="11" spans="2:7" ht="14.4" customHeight="1">
      <c r="B11" s="152" t="s">
        <v>46</v>
      </c>
      <c r="C11" s="122">
        <f>$C$7*C$10</f>
        <v>0</v>
      </c>
      <c r="D11" s="122">
        <f>$C$7*D$10</f>
        <v>0</v>
      </c>
      <c r="E11" s="122">
        <f>$C$7*E$10</f>
        <v>0</v>
      </c>
      <c r="F11" s="122">
        <f>$C$7*F$10/2</f>
        <v>0</v>
      </c>
      <c r="G11" s="123">
        <f>$C$7*G$10/2</f>
        <v>0</v>
      </c>
    </row>
    <row r="12" spans="2:7" ht="14.4" customHeight="1">
      <c r="B12" s="341" t="s">
        <v>45</v>
      </c>
      <c r="C12" s="124"/>
      <c r="D12" s="124"/>
      <c r="E12" s="124"/>
      <c r="F12" s="125" t="s">
        <v>44</v>
      </c>
      <c r="G12" s="126" t="s">
        <v>44</v>
      </c>
    </row>
    <row r="13" spans="2:7" ht="14.4" customHeight="1">
      <c r="B13" s="342"/>
      <c r="C13" s="124"/>
      <c r="D13" s="124"/>
      <c r="E13" s="127" t="s">
        <v>125</v>
      </c>
      <c r="F13" s="128" t="str">
        <f>IF(D7="○",SUM(C11:F11),"-")</f>
        <v>-</v>
      </c>
      <c r="G13" s="129">
        <f>IF(D7="○","-",SUM(C11:E11,G11))</f>
        <v>0</v>
      </c>
    </row>
    <row r="14" spans="2:7" ht="14.4" customHeight="1" thickBot="1">
      <c r="B14" s="100"/>
      <c r="C14" s="101"/>
      <c r="D14" s="101"/>
      <c r="E14" s="102">
        <f>IF(D7="○",(F14*12),(G14)*12)</f>
        <v>0</v>
      </c>
      <c r="F14" s="103" t="str">
        <f>IF(ISERROR(ROUNDUP(F13/1000,2)),"-",ROUNDUP(F13/1000,2))</f>
        <v>-</v>
      </c>
      <c r="G14" s="104">
        <f>IF(ISERROR(ROUNDUP(G13/1000,2)),"-",ROUNDUP(G13/1000,2))</f>
        <v>0</v>
      </c>
    </row>
    <row r="15" spans="2:7" ht="14.4" customHeight="1">
      <c r="B15" s="337" t="s">
        <v>43</v>
      </c>
      <c r="C15" s="331" t="s">
        <v>42</v>
      </c>
      <c r="D15" s="333" t="s">
        <v>41</v>
      </c>
      <c r="E15" s="335" t="s">
        <v>40</v>
      </c>
      <c r="F15" s="339" t="s">
        <v>39</v>
      </c>
      <c r="G15" s="340"/>
    </row>
    <row r="16" spans="2:7" ht="14.4" customHeight="1" thickBot="1">
      <c r="B16" s="338"/>
      <c r="C16" s="332"/>
      <c r="D16" s="334"/>
      <c r="E16" s="336"/>
      <c r="F16" s="105" t="s">
        <v>38</v>
      </c>
      <c r="G16" s="106" t="s">
        <v>37</v>
      </c>
    </row>
    <row r="17" spans="2:7" ht="14.4" customHeight="1">
      <c r="B17" s="107" t="s">
        <v>36</v>
      </c>
      <c r="C17" s="182"/>
      <c r="D17" s="183"/>
      <c r="E17" s="183"/>
      <c r="F17" s="183"/>
      <c r="G17" s="184"/>
    </row>
    <row r="18" spans="2:7" ht="14.4" customHeight="1" thickBot="1">
      <c r="B18" s="108" t="s">
        <v>35</v>
      </c>
      <c r="C18" s="109"/>
      <c r="D18" s="101"/>
      <c r="E18" s="101"/>
      <c r="F18" s="329">
        <f>SUM(C17:G17)</f>
        <v>0</v>
      </c>
      <c r="G18" s="330"/>
    </row>
    <row r="19" spans="2:7" ht="14.4" customHeight="1" thickBot="1">
      <c r="B19" s="162"/>
      <c r="C19" s="163"/>
      <c r="D19" s="164"/>
      <c r="E19" s="164"/>
      <c r="F19" s="165"/>
      <c r="G19" s="166"/>
    </row>
    <row r="20" spans="2:7" ht="14.4" customHeight="1">
      <c r="B20" s="107" t="s">
        <v>153</v>
      </c>
      <c r="C20" s="153"/>
      <c r="D20" s="110"/>
      <c r="E20" s="110"/>
      <c r="F20" s="110" t="s">
        <v>154</v>
      </c>
      <c r="G20" s="154" t="s">
        <v>154</v>
      </c>
    </row>
    <row r="21" spans="2:7" ht="14.4" customHeight="1">
      <c r="B21" s="131" t="s">
        <v>34</v>
      </c>
      <c r="C21" s="132"/>
      <c r="D21" s="124"/>
      <c r="E21" s="124"/>
      <c r="F21" s="122" t="str">
        <f>IF(ISERROR(C7+F13+F18),"-",C7+F13+F18)</f>
        <v>-</v>
      </c>
      <c r="G21" s="123">
        <f>IF(ISERROR(C7+G13+F18),"-",C7+G13+F18)</f>
        <v>0</v>
      </c>
    </row>
    <row r="22" spans="2:7" ht="14.4" customHeight="1" thickBot="1">
      <c r="B22" s="133"/>
      <c r="C22" s="134"/>
      <c r="D22" s="135"/>
      <c r="E22" s="135"/>
      <c r="F22" s="136" t="str">
        <f>IF(ISERROR(ROUNDUP(F21/1000,2)),"-",ROUNDUP(F21/1000,2))</f>
        <v>-</v>
      </c>
      <c r="G22" s="137">
        <f>IF(ISERROR(ROUNDUP(G21/1000,2)),"-",ROUNDUP(G21/1000,2))</f>
        <v>0</v>
      </c>
    </row>
    <row r="23" spans="2:7" ht="14.4" customHeight="1">
      <c r="B23" s="117" t="s">
        <v>32</v>
      </c>
      <c r="C23" s="138"/>
      <c r="D23" s="139"/>
      <c r="E23" s="139"/>
      <c r="F23" s="140" t="str">
        <f>IF(ISERROR(F21*12),"-",F21*12)</f>
        <v>-</v>
      </c>
      <c r="G23" s="141">
        <f>IF(ISERROR(G21*12),"-",G21*12)</f>
        <v>0</v>
      </c>
    </row>
    <row r="24" spans="2:7" ht="14.4" customHeight="1" thickBot="1">
      <c r="B24" s="142" t="s">
        <v>33</v>
      </c>
      <c r="C24" s="143"/>
      <c r="D24" s="144"/>
      <c r="E24" s="144"/>
      <c r="F24" s="136" t="str">
        <f>IF(ISERROR(ROUNDUP(F23/1000,2)),"-",ROUNDUP(F23/1000,2))</f>
        <v>-</v>
      </c>
      <c r="G24" s="137">
        <f>IF(ISERROR(ROUNDUP(G23/1000,2)),"-",ROUNDUP(G23/1000,2))</f>
        <v>0</v>
      </c>
    </row>
    <row r="25" spans="2:7" ht="14.4" customHeight="1">
      <c r="B25" s="119" t="s">
        <v>151</v>
      </c>
      <c r="C25" s="110"/>
      <c r="D25" s="110"/>
      <c r="E25" s="110"/>
      <c r="F25" s="183" t="s">
        <v>152</v>
      </c>
      <c r="G25" s="184" t="s">
        <v>159</v>
      </c>
    </row>
    <row r="26" spans="2:7" ht="14.4" customHeight="1">
      <c r="B26" s="152"/>
      <c r="C26" s="124"/>
      <c r="D26" s="124"/>
      <c r="E26" s="124"/>
      <c r="F26" s="185"/>
      <c r="G26" s="186"/>
    </row>
    <row r="27" spans="2:7" ht="14.4" customHeight="1" thickBot="1">
      <c r="B27" s="100"/>
      <c r="C27" s="101"/>
      <c r="D27" s="101"/>
      <c r="E27" s="101"/>
      <c r="F27" s="329">
        <f>SUM(F26:G26)</f>
        <v>0</v>
      </c>
      <c r="G27" s="330"/>
    </row>
    <row r="28" spans="2:7" ht="14.4" customHeight="1">
      <c r="B28" s="119" t="s">
        <v>32</v>
      </c>
      <c r="C28" s="110"/>
      <c r="D28" s="110"/>
      <c r="E28" s="110"/>
      <c r="F28" s="145" t="str">
        <f>IF(ISERROR(F23+F27),"-",F23+F27)</f>
        <v>-</v>
      </c>
      <c r="G28" s="146">
        <f>IF(ISERROR(G23+F27),"-",G23+F27)</f>
        <v>0</v>
      </c>
    </row>
    <row r="29" spans="2:7" ht="14.4" customHeight="1" thickBot="1">
      <c r="B29" s="100" t="s">
        <v>31</v>
      </c>
      <c r="C29" s="101"/>
      <c r="D29" s="101"/>
      <c r="E29" s="101"/>
      <c r="F29" s="147" t="str">
        <f>IF(ISERROR(ROUNDUP(F28/1000,2)),"-",ROUNDUP(F28/1000,2))</f>
        <v>-</v>
      </c>
      <c r="G29" s="148">
        <f>IF(ISERROR(ROUNDUP(G28/1000,2)),"-",ROUNDUP(G28/1000,2))</f>
        <v>0</v>
      </c>
    </row>
    <row r="30" spans="2:7">
      <c r="B30" s="111"/>
      <c r="C30" s="99"/>
      <c r="D30" s="99"/>
      <c r="E30" s="99"/>
      <c r="F30" s="99"/>
      <c r="G30" s="99"/>
    </row>
    <row r="31" spans="2:7">
      <c r="B31" s="111"/>
      <c r="C31" s="99"/>
      <c r="D31" s="99"/>
      <c r="E31" s="99"/>
      <c r="F31" s="99"/>
      <c r="G31" s="99"/>
    </row>
    <row r="32" spans="2:7">
      <c r="B32" s="111"/>
      <c r="C32" s="99"/>
      <c r="D32" s="99"/>
      <c r="E32" s="99"/>
      <c r="F32" s="99"/>
      <c r="G32" s="99"/>
    </row>
  </sheetData>
  <mergeCells count="13">
    <mergeCell ref="F27:G27"/>
    <mergeCell ref="C15:C16"/>
    <mergeCell ref="D15:D16"/>
    <mergeCell ref="E15:E16"/>
    <mergeCell ref="B8:B9"/>
    <mergeCell ref="C8:C9"/>
    <mergeCell ref="D8:D9"/>
    <mergeCell ref="E8:E9"/>
    <mergeCell ref="F8:G8"/>
    <mergeCell ref="B12:B13"/>
    <mergeCell ref="B15:B16"/>
    <mergeCell ref="F15:G15"/>
    <mergeCell ref="F18:G18"/>
  </mergeCells>
  <phoneticPr fontId="1"/>
  <dataValidations count="1">
    <dataValidation type="list" allowBlank="1" showInputMessage="1" showErrorMessage="1" sqref="D7" xr:uid="{00000000-0002-0000-0100-000000000000}">
      <formula1>"○,×"</formula1>
    </dataValidation>
  </dataValidations>
  <pageMargins left="0.7" right="0.7" top="0.75" bottom="0.75" header="0.3" footer="0.3"/>
  <pageSetup paperSize="9" scale="7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B2:S69"/>
  <sheetViews>
    <sheetView view="pageBreakPreview" topLeftCell="A25" zoomScaleNormal="100" zoomScaleSheetLayoutView="100" workbookViewId="0">
      <selection activeCell="E48" sqref="E48:E49"/>
    </sheetView>
  </sheetViews>
  <sheetFormatPr defaultColWidth="9" defaultRowHeight="13.2"/>
  <cols>
    <col min="1" max="1" width="2.88671875" style="4" customWidth="1"/>
    <col min="2" max="3" width="9" style="4"/>
    <col min="4" max="4" width="14.77734375" style="4" customWidth="1"/>
    <col min="5" max="5" width="11.109375" style="4" customWidth="1"/>
    <col min="6" max="6" width="10" style="4" customWidth="1"/>
    <col min="7" max="7" width="10.109375" style="4" customWidth="1"/>
    <col min="8" max="8" width="10.44140625" style="4" customWidth="1"/>
    <col min="9" max="10" width="9.44140625" style="4" customWidth="1"/>
    <col min="11" max="11" width="11.109375" style="4" customWidth="1"/>
    <col min="12" max="12" width="10.109375" style="4" customWidth="1"/>
    <col min="13" max="13" width="11.6640625" style="4" customWidth="1"/>
    <col min="14" max="14" width="12" style="4" customWidth="1"/>
    <col min="15" max="15" width="10.6640625" style="4" customWidth="1"/>
    <col min="16" max="16" width="12.109375" style="4" customWidth="1"/>
    <col min="17" max="17" width="10.21875" style="4" customWidth="1"/>
    <col min="18" max="18" width="7.33203125" style="4" customWidth="1"/>
    <col min="19" max="19" width="11.21875" style="4" customWidth="1"/>
    <col min="20" max="20" width="1.33203125" style="4" customWidth="1"/>
    <col min="21" max="21" width="9" style="4" customWidth="1"/>
    <col min="22" max="22" width="8.21875" style="4" customWidth="1"/>
    <col min="23" max="16384" width="9" style="4"/>
  </cols>
  <sheetData>
    <row r="2" spans="3:19">
      <c r="P2" s="431" t="s">
        <v>150</v>
      </c>
      <c r="Q2" s="426" t="str">
        <f>'様式2の3,4作成資料'!D2</f>
        <v>〇〇林業</v>
      </c>
      <c r="R2" s="426"/>
      <c r="S2" s="426"/>
    </row>
    <row r="3" spans="3:19">
      <c r="P3" s="432"/>
      <c r="Q3" s="427"/>
      <c r="R3" s="427"/>
      <c r="S3" s="427"/>
    </row>
    <row r="4" spans="3:19" ht="15" customHeight="1"/>
    <row r="5" spans="3:19" ht="20.25" customHeight="1">
      <c r="D5" s="434" t="s">
        <v>114</v>
      </c>
      <c r="E5" s="434"/>
      <c r="F5" s="403" t="s">
        <v>143</v>
      </c>
      <c r="G5" s="404"/>
      <c r="H5" s="170">
        <f>P33</f>
        <v>0</v>
      </c>
      <c r="I5" s="403" t="s">
        <v>137</v>
      </c>
      <c r="J5" s="404"/>
      <c r="K5" s="170">
        <f>P34</f>
        <v>0</v>
      </c>
      <c r="L5" s="433" t="s">
        <v>136</v>
      </c>
      <c r="M5" s="404"/>
      <c r="N5" s="171">
        <f>P35</f>
        <v>0</v>
      </c>
    </row>
    <row r="6" spans="3:19" ht="17.25" customHeight="1">
      <c r="C6" s="343" t="s">
        <v>67</v>
      </c>
      <c r="D6" s="346" t="s">
        <v>113</v>
      </c>
      <c r="E6" s="347"/>
      <c r="F6" s="428" t="s">
        <v>122</v>
      </c>
      <c r="G6" s="429"/>
      <c r="H6" s="430"/>
      <c r="I6" s="428" t="s">
        <v>121</v>
      </c>
      <c r="J6" s="429"/>
      <c r="K6" s="430"/>
      <c r="L6" s="428" t="s">
        <v>120</v>
      </c>
      <c r="M6" s="429"/>
      <c r="N6" s="430"/>
      <c r="O6" s="343"/>
      <c r="Q6" s="218" t="s">
        <v>124</v>
      </c>
    </row>
    <row r="7" spans="3:19" ht="13.5" customHeight="1">
      <c r="C7" s="344"/>
      <c r="D7" s="348"/>
      <c r="E7" s="349"/>
      <c r="F7" s="435" t="s">
        <v>111</v>
      </c>
      <c r="G7" s="436" t="s">
        <v>110</v>
      </c>
      <c r="H7" s="436" t="s">
        <v>109</v>
      </c>
      <c r="I7" s="425" t="s">
        <v>111</v>
      </c>
      <c r="J7" s="343" t="s">
        <v>110</v>
      </c>
      <c r="K7" s="343" t="s">
        <v>109</v>
      </c>
      <c r="L7" s="425" t="s">
        <v>111</v>
      </c>
      <c r="M7" s="343" t="s">
        <v>110</v>
      </c>
      <c r="N7" s="343" t="s">
        <v>109</v>
      </c>
      <c r="O7" s="344"/>
    </row>
    <row r="8" spans="3:19">
      <c r="C8" s="345"/>
      <c r="D8" s="350"/>
      <c r="E8" s="351"/>
      <c r="F8" s="435"/>
      <c r="G8" s="436"/>
      <c r="H8" s="436"/>
      <c r="I8" s="345"/>
      <c r="J8" s="345"/>
      <c r="K8" s="345"/>
      <c r="L8" s="345"/>
      <c r="M8" s="345"/>
      <c r="N8" s="345"/>
      <c r="O8" s="345"/>
      <c r="Q8" s="168" t="s">
        <v>123</v>
      </c>
    </row>
    <row r="9" spans="3:19" ht="16.5" customHeight="1">
      <c r="C9" s="360" t="s">
        <v>102</v>
      </c>
      <c r="D9" s="362"/>
      <c r="E9" s="361"/>
      <c r="F9" s="217"/>
      <c r="G9" s="6">
        <v>5000</v>
      </c>
      <c r="H9" s="7" t="str">
        <f>IF(F9="","",F9*G9)</f>
        <v/>
      </c>
      <c r="I9" s="217"/>
      <c r="J9" s="6">
        <v>5000</v>
      </c>
      <c r="K9" s="7" t="str">
        <f>IF(I9="","",I9*J9)</f>
        <v/>
      </c>
      <c r="L9" s="217"/>
      <c r="M9" s="6">
        <v>5000</v>
      </c>
      <c r="N9" s="7" t="str">
        <f>IF(L9="","",L9*M9)</f>
        <v/>
      </c>
      <c r="O9" s="68"/>
    </row>
    <row r="10" spans="3:19" ht="16.5" customHeight="1">
      <c r="C10" s="356" t="s">
        <v>100</v>
      </c>
      <c r="D10" s="360" t="s">
        <v>99</v>
      </c>
      <c r="E10" s="361"/>
      <c r="F10" s="217"/>
      <c r="G10" s="6">
        <v>90000</v>
      </c>
      <c r="H10" s="7" t="str">
        <f>IF(F10="","",F10*G10)</f>
        <v/>
      </c>
      <c r="I10" s="217"/>
      <c r="J10" s="6">
        <v>90000</v>
      </c>
      <c r="K10" s="7" t="str">
        <f>IF(I10="","",I10*J10)</f>
        <v/>
      </c>
      <c r="L10" s="217"/>
      <c r="M10" s="6">
        <v>90000</v>
      </c>
      <c r="N10" s="7" t="str">
        <f>IF(L10="","",L10*M10)</f>
        <v/>
      </c>
      <c r="O10" s="68"/>
    </row>
    <row r="11" spans="3:19" ht="28.5" customHeight="1">
      <c r="C11" s="357"/>
      <c r="D11" s="423" t="s">
        <v>119</v>
      </c>
      <c r="E11" s="424"/>
      <c r="F11" s="5"/>
      <c r="G11" s="8"/>
      <c r="H11" s="7" t="str">
        <f>IF(H10="","",ROUNDDOWN(H10*0.06,0))</f>
        <v/>
      </c>
      <c r="I11" s="5"/>
      <c r="J11" s="8"/>
      <c r="K11" s="7" t="str">
        <f>IF(K10="","",ROUNDDOWN(K10*0.06,0))</f>
        <v/>
      </c>
      <c r="L11" s="5"/>
      <c r="M11" s="8"/>
      <c r="N11" s="7" t="str">
        <f>IF(N10="","",ROUNDDOWN(N10*0.06,0))</f>
        <v/>
      </c>
      <c r="O11" s="68"/>
    </row>
    <row r="12" spans="3:19" ht="16.5" customHeight="1">
      <c r="C12" s="357"/>
      <c r="D12" s="360" t="s">
        <v>95</v>
      </c>
      <c r="E12" s="361"/>
      <c r="F12" s="217"/>
      <c r="G12" s="6">
        <v>10000</v>
      </c>
      <c r="H12" s="7" t="str">
        <f>IF(F12="","",F12*G12)</f>
        <v/>
      </c>
      <c r="I12" s="217"/>
      <c r="J12" s="6">
        <v>10000</v>
      </c>
      <c r="K12" s="7" t="str">
        <f>IF(I12="","",I12*J12)</f>
        <v/>
      </c>
      <c r="L12" s="217"/>
      <c r="M12" s="6">
        <v>10000</v>
      </c>
      <c r="N12" s="7" t="str">
        <f>IF(L12="","",L12*M12)</f>
        <v/>
      </c>
      <c r="O12" s="68"/>
    </row>
    <row r="13" spans="3:19" ht="16.5" customHeight="1">
      <c r="C13" s="357"/>
      <c r="D13" s="360" t="s">
        <v>94</v>
      </c>
      <c r="E13" s="361"/>
      <c r="F13" s="217"/>
      <c r="G13" s="6">
        <v>20000</v>
      </c>
      <c r="H13" s="7" t="str">
        <f>IF(F13="","",F13*G13)</f>
        <v/>
      </c>
      <c r="I13" s="5"/>
      <c r="J13" s="8"/>
      <c r="K13" s="8"/>
      <c r="L13" s="5"/>
      <c r="M13" s="8"/>
      <c r="N13" s="8"/>
      <c r="O13" s="68"/>
    </row>
    <row r="14" spans="3:19" ht="16.5" customHeight="1">
      <c r="C14" s="354" t="s">
        <v>93</v>
      </c>
      <c r="D14" s="360" t="s">
        <v>92</v>
      </c>
      <c r="E14" s="361"/>
      <c r="F14" s="217"/>
      <c r="G14" s="6">
        <v>20000</v>
      </c>
      <c r="H14" s="7" t="str">
        <f>IF(OR(F14="",F14=0),"",F14*G14)</f>
        <v/>
      </c>
      <c r="I14" s="217"/>
      <c r="J14" s="6">
        <v>20000</v>
      </c>
      <c r="K14" s="7" t="str">
        <f>IF(OR(I14="",I14=0),"",I14*J14)</f>
        <v/>
      </c>
      <c r="L14" s="217"/>
      <c r="M14" s="6">
        <v>20000</v>
      </c>
      <c r="N14" s="7" t="str">
        <f>IF(OR(L14="",L14=0),"",L14*M14)</f>
        <v/>
      </c>
      <c r="O14" s="68"/>
    </row>
    <row r="15" spans="3:19" ht="16.5" customHeight="1">
      <c r="C15" s="355"/>
      <c r="D15" s="360" t="s">
        <v>90</v>
      </c>
      <c r="E15" s="361"/>
      <c r="F15" s="5"/>
      <c r="G15" s="8"/>
      <c r="H15" s="7">
        <f>IF($G$38="",40000,"")</f>
        <v>40000</v>
      </c>
      <c r="I15" s="5"/>
      <c r="J15" s="8"/>
      <c r="K15" s="8"/>
      <c r="L15" s="5"/>
      <c r="M15" s="8"/>
      <c r="N15" s="8"/>
      <c r="O15" s="68"/>
    </row>
    <row r="16" spans="3:19" ht="16.5" customHeight="1">
      <c r="C16" s="355"/>
      <c r="D16" s="360" t="s">
        <v>89</v>
      </c>
      <c r="E16" s="361"/>
      <c r="F16" s="5"/>
      <c r="G16" s="6">
        <v>100000</v>
      </c>
      <c r="H16" s="7" t="str">
        <f>IF($H$5=0,"",100000)</f>
        <v/>
      </c>
      <c r="I16" s="5"/>
      <c r="J16" s="8"/>
      <c r="K16" s="8"/>
      <c r="L16" s="5"/>
      <c r="M16" s="8"/>
      <c r="N16" s="8"/>
      <c r="O16" s="68"/>
    </row>
    <row r="17" spans="2:19" ht="16.5" customHeight="1">
      <c r="C17" s="355"/>
      <c r="D17" s="360" t="s">
        <v>88</v>
      </c>
      <c r="E17" s="361"/>
      <c r="F17" s="5"/>
      <c r="G17" s="6">
        <v>50000</v>
      </c>
      <c r="H17" s="7" t="str">
        <f>IF($H$5=0,"",50000)</f>
        <v/>
      </c>
      <c r="I17" s="5"/>
      <c r="J17" s="8"/>
      <c r="K17" s="7" t="str">
        <f>IF($K$5=0,"",50000)</f>
        <v/>
      </c>
      <c r="L17" s="5"/>
      <c r="M17" s="8"/>
      <c r="N17" s="7" t="str">
        <f>IF($N$5=0,"",50000)</f>
        <v/>
      </c>
      <c r="O17" s="68"/>
    </row>
    <row r="18" spans="2:19" ht="16.5" customHeight="1">
      <c r="C18" s="356" t="s">
        <v>87</v>
      </c>
      <c r="D18" s="358" t="s">
        <v>144</v>
      </c>
      <c r="E18" s="359"/>
      <c r="F18" s="217"/>
      <c r="G18" s="169">
        <v>20000</v>
      </c>
      <c r="H18" s="7" t="str">
        <f>IF(F18="","",F18*G18)</f>
        <v/>
      </c>
      <c r="I18" s="217"/>
      <c r="J18" s="169">
        <v>20000</v>
      </c>
      <c r="K18" s="7" t="str">
        <f>IF(I18="","",I18*J18)</f>
        <v/>
      </c>
      <c r="L18" s="217"/>
      <c r="M18" s="169">
        <v>20000</v>
      </c>
      <c r="N18" s="7" t="str">
        <f>IF(L18="","",L18*M18)</f>
        <v/>
      </c>
      <c r="O18" s="68"/>
      <c r="P18" s="65"/>
    </row>
    <row r="19" spans="2:19" ht="16.5" customHeight="1">
      <c r="C19" s="357"/>
      <c r="D19" s="352"/>
      <c r="E19" s="353"/>
      <c r="F19" s="5"/>
      <c r="G19" s="8"/>
      <c r="H19" s="8"/>
      <c r="I19" s="5"/>
      <c r="J19" s="8"/>
      <c r="K19" s="8"/>
      <c r="L19" s="5"/>
      <c r="M19" s="8"/>
      <c r="N19" s="8"/>
      <c r="O19" s="9"/>
    </row>
    <row r="20" spans="2:19" ht="16.5" customHeight="1">
      <c r="C20" s="357"/>
      <c r="D20" s="352"/>
      <c r="E20" s="353"/>
      <c r="F20" s="5"/>
      <c r="G20" s="8"/>
      <c r="H20" s="8"/>
      <c r="I20" s="5"/>
      <c r="J20" s="8"/>
      <c r="K20" s="8"/>
      <c r="L20" s="5"/>
      <c r="M20" s="8"/>
      <c r="N20" s="8"/>
      <c r="O20" s="9"/>
    </row>
    <row r="21" spans="2:19" ht="16.5" customHeight="1">
      <c r="C21" s="357"/>
      <c r="D21" s="352"/>
      <c r="E21" s="353"/>
      <c r="F21" s="5"/>
      <c r="G21" s="8"/>
      <c r="H21" s="8"/>
      <c r="I21" s="5"/>
      <c r="J21" s="8"/>
      <c r="K21" s="8"/>
      <c r="L21" s="5"/>
      <c r="M21" s="8"/>
      <c r="N21" s="8"/>
      <c r="O21" s="9"/>
    </row>
    <row r="22" spans="2:19" ht="16.5" customHeight="1" thickBot="1">
      <c r="C22" s="357"/>
      <c r="D22" s="352"/>
      <c r="E22" s="353"/>
      <c r="F22" s="5"/>
      <c r="G22" s="8"/>
      <c r="H22" s="8"/>
      <c r="I22" s="5"/>
      <c r="J22" s="8"/>
      <c r="K22" s="8"/>
      <c r="L22" s="5"/>
      <c r="M22" s="8"/>
      <c r="N22" s="8"/>
      <c r="O22" s="9"/>
    </row>
    <row r="23" spans="2:19" ht="15" customHeight="1" thickTop="1" thickBot="1">
      <c r="C23" s="418" t="s">
        <v>86</v>
      </c>
      <c r="D23" s="419"/>
      <c r="E23" s="420"/>
      <c r="F23" s="421" t="s">
        <v>118</v>
      </c>
      <c r="G23" s="422"/>
      <c r="H23" s="422"/>
      <c r="I23" s="373" t="s">
        <v>117</v>
      </c>
      <c r="J23" s="374"/>
      <c r="K23" s="375"/>
      <c r="L23" s="373" t="s">
        <v>116</v>
      </c>
      <c r="M23" s="374"/>
      <c r="N23" s="375"/>
      <c r="O23" s="66" t="s">
        <v>115</v>
      </c>
    </row>
    <row r="24" spans="2:19" ht="15" thickBot="1">
      <c r="C24" s="350"/>
      <c r="D24" s="384"/>
      <c r="E24" s="384"/>
      <c r="F24" s="415">
        <f>IF(SUM(H9:H22)=0,0,(SUM(H9:H22)))</f>
        <v>40000</v>
      </c>
      <c r="G24" s="416"/>
      <c r="H24" s="416"/>
      <c r="I24" s="415">
        <f>IF(SUM(K9:K22)=0,0,(SUM(K9:K22)))</f>
        <v>0</v>
      </c>
      <c r="J24" s="416"/>
      <c r="K24" s="417"/>
      <c r="L24" s="415">
        <f>IF(SUM(N9:N22)=0,0,(SUM(N9:N22)))</f>
        <v>0</v>
      </c>
      <c r="M24" s="416"/>
      <c r="N24" s="417"/>
      <c r="O24" s="67">
        <f>IF(SUM(F24,I24,L24)=0,0,SUM(G26,J26,M26))</f>
        <v>0</v>
      </c>
    </row>
    <row r="25" spans="2:19">
      <c r="E25" s="11" t="s">
        <v>84</v>
      </c>
      <c r="F25" s="391" t="s">
        <v>142</v>
      </c>
      <c r="G25" s="12">
        <f>H5</f>
        <v>0</v>
      </c>
      <c r="I25" s="391" t="s">
        <v>141</v>
      </c>
      <c r="J25" s="12">
        <f>K5</f>
        <v>0</v>
      </c>
      <c r="L25" s="402" t="s">
        <v>140</v>
      </c>
      <c r="M25" s="12">
        <f>N5</f>
        <v>0</v>
      </c>
    </row>
    <row r="26" spans="2:19" ht="18.75" customHeight="1">
      <c r="E26" s="11" t="s">
        <v>83</v>
      </c>
      <c r="F26" s="401"/>
      <c r="G26" s="10">
        <f>IF(F24="","",F24*G25)</f>
        <v>0</v>
      </c>
      <c r="I26" s="401"/>
      <c r="J26" s="10">
        <f>IF(I24="","",I24*J25)</f>
        <v>0</v>
      </c>
      <c r="L26" s="401"/>
      <c r="M26" s="10">
        <f>IF(L24="","",L24*M25)</f>
        <v>0</v>
      </c>
    </row>
    <row r="27" spans="2:19">
      <c r="K27" s="45"/>
      <c r="L27" s="69"/>
      <c r="M27" s="69"/>
      <c r="N27" s="69"/>
    </row>
    <row r="28" spans="2:19" ht="17.25" customHeight="1">
      <c r="I28" s="13"/>
      <c r="J28" s="14"/>
      <c r="K28" s="70"/>
      <c r="L28" s="71"/>
      <c r="M28" s="71"/>
      <c r="N28" s="71"/>
      <c r="O28" s="14"/>
      <c r="P28" s="14"/>
    </row>
    <row r="29" spans="2:19" ht="21" customHeight="1">
      <c r="C29" s="72"/>
      <c r="D29" s="71"/>
      <c r="E29" s="403" t="s">
        <v>114</v>
      </c>
      <c r="F29" s="404"/>
      <c r="G29" s="172">
        <f>P32</f>
        <v>0</v>
      </c>
      <c r="K29" s="15" t="s">
        <v>108</v>
      </c>
      <c r="L29" s="16" t="s">
        <v>107</v>
      </c>
      <c r="M29" s="16" t="s">
        <v>106</v>
      </c>
      <c r="N29" s="16" t="s">
        <v>105</v>
      </c>
      <c r="O29" s="17" t="s">
        <v>104</v>
      </c>
      <c r="P29" s="18" t="s">
        <v>29</v>
      </c>
      <c r="Q29" s="19" t="s">
        <v>103</v>
      </c>
      <c r="R29" s="70"/>
      <c r="S29" s="80"/>
    </row>
    <row r="30" spans="2:19">
      <c r="B30" s="343" t="s">
        <v>67</v>
      </c>
      <c r="C30" s="346" t="s">
        <v>113</v>
      </c>
      <c r="D30" s="347"/>
      <c r="E30" s="405" t="s">
        <v>112</v>
      </c>
      <c r="F30" s="406"/>
      <c r="G30" s="407"/>
      <c r="I30" s="411" t="s">
        <v>101</v>
      </c>
      <c r="J30" s="412"/>
      <c r="K30" s="199"/>
      <c r="L30" s="200"/>
      <c r="M30" s="200"/>
      <c r="N30" s="200"/>
      <c r="O30" s="201"/>
      <c r="P30" s="20">
        <f t="shared" ref="P30:P36" si="0">SUM(K30:O30)</f>
        <v>0</v>
      </c>
      <c r="Q30" s="21" t="s">
        <v>139</v>
      </c>
      <c r="R30" s="70"/>
      <c r="S30" s="81"/>
    </row>
    <row r="31" spans="2:19" ht="13.5" customHeight="1">
      <c r="B31" s="344"/>
      <c r="C31" s="348"/>
      <c r="D31" s="349"/>
      <c r="E31" s="408"/>
      <c r="F31" s="409"/>
      <c r="G31" s="410"/>
      <c r="I31" s="413" t="s">
        <v>98</v>
      </c>
      <c r="J31" s="414"/>
      <c r="K31" s="202"/>
      <c r="L31" s="203"/>
      <c r="M31" s="203"/>
      <c r="N31" s="204"/>
      <c r="O31" s="205"/>
      <c r="P31" s="22">
        <f t="shared" si="0"/>
        <v>0</v>
      </c>
      <c r="Q31" s="23" t="s">
        <v>138</v>
      </c>
      <c r="R31" s="70"/>
      <c r="S31" s="81"/>
    </row>
    <row r="32" spans="2:19" ht="15.75" customHeight="1">
      <c r="B32" s="345"/>
      <c r="C32" s="350"/>
      <c r="D32" s="351"/>
      <c r="E32" s="177" t="s">
        <v>157</v>
      </c>
      <c r="F32" s="178" t="s">
        <v>110</v>
      </c>
      <c r="G32" s="178" t="s">
        <v>109</v>
      </c>
      <c r="I32" s="397" t="s">
        <v>96</v>
      </c>
      <c r="J32" s="24" t="s">
        <v>128</v>
      </c>
      <c r="K32" s="206"/>
      <c r="L32" s="200"/>
      <c r="M32" s="200"/>
      <c r="N32" s="200"/>
      <c r="O32" s="207"/>
      <c r="P32" s="20">
        <f>SUM(K32:O32)</f>
        <v>0</v>
      </c>
      <c r="Q32" s="398" t="s">
        <v>133</v>
      </c>
    </row>
    <row r="33" spans="2:19" ht="15.75" customHeight="1">
      <c r="B33" s="360" t="s">
        <v>102</v>
      </c>
      <c r="C33" s="362"/>
      <c r="D33" s="361"/>
      <c r="E33" s="217"/>
      <c r="F33" s="6">
        <v>5000</v>
      </c>
      <c r="G33" s="7">
        <f>IF(G$29=0,0,(IF(E33="","",E33*F33)))</f>
        <v>0</v>
      </c>
      <c r="I33" s="380"/>
      <c r="J33" s="73" t="s">
        <v>145</v>
      </c>
      <c r="K33" s="208"/>
      <c r="L33" s="209"/>
      <c r="M33" s="209"/>
      <c r="N33" s="209"/>
      <c r="O33" s="210"/>
      <c r="P33" s="74">
        <f t="shared" si="0"/>
        <v>0</v>
      </c>
      <c r="Q33" s="399"/>
    </row>
    <row r="34" spans="2:19" ht="13.5" customHeight="1">
      <c r="B34" s="366" t="s">
        <v>100</v>
      </c>
      <c r="C34" s="360" t="s">
        <v>99</v>
      </c>
      <c r="D34" s="361"/>
      <c r="E34" s="217"/>
      <c r="F34" s="6">
        <v>90000</v>
      </c>
      <c r="G34" s="7">
        <f t="shared" ref="G34:G36" si="1">IF(G$29=0,0,(IF(E34="","",E34*F34)))</f>
        <v>0</v>
      </c>
      <c r="I34" s="381"/>
      <c r="J34" s="25" t="s">
        <v>137</v>
      </c>
      <c r="K34" s="211"/>
      <c r="L34" s="212"/>
      <c r="M34" s="212"/>
      <c r="N34" s="212"/>
      <c r="O34" s="213"/>
      <c r="P34" s="26">
        <f t="shared" si="0"/>
        <v>0</v>
      </c>
      <c r="Q34" s="399"/>
    </row>
    <row r="35" spans="2:19" ht="14.25" customHeight="1" thickBot="1">
      <c r="B35" s="367"/>
      <c r="C35" s="371" t="s">
        <v>97</v>
      </c>
      <c r="D35" s="372"/>
      <c r="E35" s="5"/>
      <c r="F35" s="8"/>
      <c r="G35" s="7">
        <f>IF(G34="","",ROUNDDOWN(G34*0.06,0))</f>
        <v>0</v>
      </c>
      <c r="I35" s="382"/>
      <c r="J35" s="27" t="s">
        <v>136</v>
      </c>
      <c r="K35" s="214"/>
      <c r="L35" s="215"/>
      <c r="M35" s="215"/>
      <c r="N35" s="215"/>
      <c r="O35" s="216"/>
      <c r="P35" s="28">
        <f t="shared" si="0"/>
        <v>0</v>
      </c>
      <c r="Q35" s="400"/>
    </row>
    <row r="36" spans="2:19" ht="13.8" thickBot="1">
      <c r="B36" s="368"/>
      <c r="C36" s="360" t="s">
        <v>94</v>
      </c>
      <c r="D36" s="361"/>
      <c r="E36" s="217"/>
      <c r="F36" s="6">
        <v>20000</v>
      </c>
      <c r="G36" s="7">
        <f t="shared" si="1"/>
        <v>0</v>
      </c>
      <c r="I36" s="379" t="s">
        <v>91</v>
      </c>
      <c r="J36" s="91" t="s">
        <v>128</v>
      </c>
      <c r="K36" s="92">
        <f>IF($E$42="","",$E$42*K32)</f>
        <v>0</v>
      </c>
      <c r="L36" s="87">
        <f>IF($E$42="","",$E$42*L32)</f>
        <v>0</v>
      </c>
      <c r="M36" s="87">
        <f>IF($E$42="","",$E$42*M32)</f>
        <v>0</v>
      </c>
      <c r="N36" s="87">
        <f>IF($E$42="","",$E$42*N32)</f>
        <v>0</v>
      </c>
      <c r="O36" s="93">
        <f>IF($E$42="","",$E$42*O32)</f>
        <v>0</v>
      </c>
      <c r="P36" s="94">
        <f t="shared" si="0"/>
        <v>0</v>
      </c>
      <c r="Q36" s="90" t="s">
        <v>130</v>
      </c>
    </row>
    <row r="37" spans="2:19" ht="13.5" customHeight="1">
      <c r="B37" s="363" t="s">
        <v>158</v>
      </c>
      <c r="C37" s="360" t="s">
        <v>92</v>
      </c>
      <c r="D37" s="361"/>
      <c r="E37" s="5"/>
      <c r="F37" s="5"/>
      <c r="G37" s="8"/>
      <c r="I37" s="380"/>
      <c r="J37" s="73" t="s">
        <v>145</v>
      </c>
      <c r="K37" s="75">
        <f>IF(F24="","",F24*K33)</f>
        <v>0</v>
      </c>
      <c r="L37" s="75">
        <f>IF(F24="","",F24*L33)</f>
        <v>0</v>
      </c>
      <c r="M37" s="75">
        <f>IF(F24="","",F24*M33)</f>
        <v>0</v>
      </c>
      <c r="N37" s="75">
        <f>IF(F24="","",F24*N33)</f>
        <v>0</v>
      </c>
      <c r="O37" s="76">
        <f>IF(F24="","",F24*O33)</f>
        <v>0</v>
      </c>
      <c r="P37" s="77">
        <f>SUM(K37:O37)</f>
        <v>0</v>
      </c>
      <c r="Q37" s="78"/>
      <c r="R37" s="11" t="s">
        <v>146</v>
      </c>
      <c r="S37" s="97">
        <f>G44</f>
        <v>0</v>
      </c>
    </row>
    <row r="38" spans="2:19" ht="13.8" thickBot="1">
      <c r="B38" s="364"/>
      <c r="C38" s="360" t="s">
        <v>90</v>
      </c>
      <c r="D38" s="361"/>
      <c r="E38" s="5"/>
      <c r="F38" s="6">
        <v>40000</v>
      </c>
      <c r="G38" s="7" t="str">
        <f>IF(G29=0,"",F38)</f>
        <v/>
      </c>
      <c r="I38" s="381"/>
      <c r="J38" s="25" t="s">
        <v>137</v>
      </c>
      <c r="K38" s="29">
        <f>IF($I$24="","",$I$24*K$34)</f>
        <v>0</v>
      </c>
      <c r="L38" s="29">
        <f>IF($I$24="","",$I$24*L$34)</f>
        <v>0</v>
      </c>
      <c r="M38" s="29">
        <f>IF($I$24="","",$I$24*M$34)</f>
        <v>0</v>
      </c>
      <c r="N38" s="29">
        <f>IF($I$24="","",$I$24*N$34)</f>
        <v>0</v>
      </c>
      <c r="O38" s="29">
        <f>IF($I$24="","",$I$24*O$34)</f>
        <v>0</v>
      </c>
      <c r="P38" s="30">
        <f>SUM(K38:O38)</f>
        <v>0</v>
      </c>
      <c r="Q38" s="31"/>
      <c r="R38" s="11" t="s">
        <v>147</v>
      </c>
      <c r="S38" s="98">
        <f>O24</f>
        <v>0</v>
      </c>
    </row>
    <row r="39" spans="2:19" ht="13.5" customHeight="1" thickBot="1">
      <c r="B39" s="364"/>
      <c r="C39" s="360" t="s">
        <v>89</v>
      </c>
      <c r="D39" s="361"/>
      <c r="E39" s="5"/>
      <c r="F39" s="8"/>
      <c r="G39" s="5"/>
      <c r="I39" s="382"/>
      <c r="J39" s="27" t="s">
        <v>136</v>
      </c>
      <c r="K39" s="82">
        <f>IF($L$24="","",$L$24*K$35)</f>
        <v>0</v>
      </c>
      <c r="L39" s="83">
        <f>IF($L$24="","",$L$24*L$35)</f>
        <v>0</v>
      </c>
      <c r="M39" s="83">
        <f>IF($L$24="","",$L$24*M$35)</f>
        <v>0</v>
      </c>
      <c r="N39" s="83">
        <f>IF($L$24="","",$L$24*N$35)</f>
        <v>0</v>
      </c>
      <c r="O39" s="84">
        <f>IF($L$24="","",$L$24*O$35)</f>
        <v>0</v>
      </c>
      <c r="P39" s="85">
        <f>SUM(K39:O39)</f>
        <v>0</v>
      </c>
      <c r="Q39" s="32"/>
      <c r="R39" s="11" t="s">
        <v>148</v>
      </c>
      <c r="S39" s="79">
        <f>S37+S38</f>
        <v>0</v>
      </c>
    </row>
    <row r="40" spans="2:19" ht="13.8" thickBot="1">
      <c r="B40" s="365"/>
      <c r="C40" s="369" t="s">
        <v>88</v>
      </c>
      <c r="D40" s="370"/>
      <c r="E40" s="5"/>
      <c r="F40" s="8"/>
      <c r="G40" s="5"/>
      <c r="I40" s="95"/>
      <c r="J40" s="96" t="s">
        <v>149</v>
      </c>
      <c r="K40" s="86">
        <f t="shared" ref="K40:P40" si="2">SUM(K37:K39)</f>
        <v>0</v>
      </c>
      <c r="L40" s="87">
        <f t="shared" si="2"/>
        <v>0</v>
      </c>
      <c r="M40" s="87">
        <f t="shared" si="2"/>
        <v>0</v>
      </c>
      <c r="N40" s="87">
        <f t="shared" si="2"/>
        <v>0</v>
      </c>
      <c r="O40" s="88">
        <f t="shared" si="2"/>
        <v>0</v>
      </c>
      <c r="P40" s="89">
        <f t="shared" si="2"/>
        <v>0</v>
      </c>
      <c r="Q40" s="90" t="s">
        <v>130</v>
      </c>
    </row>
    <row r="41" spans="2:19" ht="13.5" customHeight="1" thickTop="1" thickBot="1">
      <c r="B41" s="348" t="s">
        <v>86</v>
      </c>
      <c r="C41" s="383"/>
      <c r="D41" s="349"/>
      <c r="E41" s="373" t="s">
        <v>85</v>
      </c>
      <c r="F41" s="374"/>
      <c r="G41" s="375"/>
      <c r="I41" s="45"/>
      <c r="J41" s="45"/>
      <c r="K41" s="46"/>
      <c r="L41" s="47"/>
      <c r="M41" s="47"/>
      <c r="N41" s="47"/>
      <c r="O41" s="47"/>
      <c r="P41" s="45"/>
      <c r="Q41" s="45"/>
    </row>
    <row r="42" spans="2:19" ht="13.2" customHeight="1" thickBot="1">
      <c r="B42" s="350"/>
      <c r="C42" s="384"/>
      <c r="D42" s="384"/>
      <c r="E42" s="376">
        <f>IF(SUM(G33:G38)=0,0,SUM(G33:G38))</f>
        <v>0</v>
      </c>
      <c r="F42" s="377"/>
      <c r="G42" s="378"/>
      <c r="I42" s="392" t="s">
        <v>135</v>
      </c>
      <c r="J42" s="393"/>
      <c r="K42" s="54" t="s">
        <v>108</v>
      </c>
      <c r="L42" s="55" t="s">
        <v>107</v>
      </c>
      <c r="M42" s="55" t="s">
        <v>106</v>
      </c>
      <c r="N42" s="55" t="s">
        <v>105</v>
      </c>
      <c r="O42" s="56" t="s">
        <v>104</v>
      </c>
      <c r="P42" s="57" t="s">
        <v>29</v>
      </c>
      <c r="Q42" s="58"/>
    </row>
    <row r="43" spans="2:19" ht="13.5" customHeight="1">
      <c r="E43" s="70" t="s">
        <v>84</v>
      </c>
      <c r="F43" s="391" t="s">
        <v>128</v>
      </c>
      <c r="G43" s="174">
        <f>G29</f>
        <v>0</v>
      </c>
      <c r="I43" s="394" t="s">
        <v>134</v>
      </c>
      <c r="J43" s="59" t="s">
        <v>131</v>
      </c>
      <c r="K43" s="187"/>
      <c r="L43" s="188"/>
      <c r="M43" s="188"/>
      <c r="N43" s="188"/>
      <c r="O43" s="189"/>
      <c r="P43" s="60">
        <f>SUM(K43:O43)</f>
        <v>0</v>
      </c>
      <c r="Q43" s="396" t="s">
        <v>133</v>
      </c>
    </row>
    <row r="44" spans="2:19">
      <c r="E44" s="70" t="s">
        <v>83</v>
      </c>
      <c r="F44" s="391"/>
      <c r="G44" s="175">
        <f>IF(E42="","",E42*G43)</f>
        <v>0</v>
      </c>
      <c r="I44" s="395"/>
      <c r="J44" s="61" t="s">
        <v>129</v>
      </c>
      <c r="K44" s="190"/>
      <c r="L44" s="191"/>
      <c r="M44" s="191"/>
      <c r="N44" s="191"/>
      <c r="O44" s="192"/>
      <c r="P44" s="62">
        <f>SUM(K44:O44)</f>
        <v>0</v>
      </c>
      <c r="Q44" s="395"/>
    </row>
    <row r="45" spans="2:19">
      <c r="G45" s="45"/>
      <c r="H45" s="173"/>
      <c r="I45" s="396" t="s">
        <v>132</v>
      </c>
      <c r="J45" s="63" t="s">
        <v>131</v>
      </c>
      <c r="K45" s="193"/>
      <c r="L45" s="194"/>
      <c r="M45" s="194"/>
      <c r="N45" s="194"/>
      <c r="O45" s="195"/>
      <c r="P45" s="155">
        <f>SUM(K45:O45)</f>
        <v>0</v>
      </c>
      <c r="Q45" s="396" t="s">
        <v>130</v>
      </c>
    </row>
    <row r="46" spans="2:19">
      <c r="I46" s="395"/>
      <c r="J46" s="64" t="s">
        <v>129</v>
      </c>
      <c r="K46" s="196"/>
      <c r="L46" s="197"/>
      <c r="M46" s="197"/>
      <c r="N46" s="197"/>
      <c r="O46" s="198"/>
      <c r="P46" s="62">
        <f>SUM(K46:O46)</f>
        <v>0</v>
      </c>
      <c r="Q46" s="395"/>
    </row>
    <row r="47" spans="2:19">
      <c r="I47" s="48"/>
      <c r="J47" s="48"/>
      <c r="K47" s="48"/>
      <c r="L47" s="48"/>
      <c r="M47" s="48"/>
      <c r="N47" s="48"/>
      <c r="O47" s="48"/>
      <c r="P47" s="48"/>
      <c r="Q47" s="48"/>
    </row>
    <row r="48" spans="2:19" ht="16.5" customHeight="1">
      <c r="I48" s="385"/>
      <c r="J48" s="386"/>
      <c r="K48" s="386"/>
      <c r="L48" s="386"/>
      <c r="M48" s="386"/>
      <c r="N48" s="386"/>
      <c r="O48" s="386"/>
      <c r="P48" s="386"/>
      <c r="Q48" s="386"/>
      <c r="R48" s="49"/>
    </row>
    <row r="49" spans="2:18" ht="13.2" customHeight="1">
      <c r="I49" s="387"/>
      <c r="J49" s="388"/>
      <c r="K49" s="388"/>
      <c r="L49" s="388"/>
      <c r="M49" s="388"/>
      <c r="N49" s="388"/>
      <c r="O49" s="388"/>
      <c r="P49" s="388"/>
      <c r="Q49" s="388"/>
      <c r="R49" s="49"/>
    </row>
    <row r="50" spans="2:18">
      <c r="I50" s="389"/>
      <c r="J50" s="390"/>
      <c r="K50" s="390"/>
      <c r="L50" s="390"/>
      <c r="M50" s="390"/>
      <c r="N50" s="390"/>
      <c r="O50" s="390"/>
      <c r="P50" s="390"/>
      <c r="Q50" s="390"/>
      <c r="R50" s="49"/>
    </row>
    <row r="51" spans="2:18">
      <c r="K51" s="45"/>
    </row>
    <row r="52" spans="2:18">
      <c r="K52" s="45"/>
    </row>
    <row r="53" spans="2:18">
      <c r="K53" s="45"/>
    </row>
    <row r="54" spans="2:18" ht="14.4">
      <c r="B54" s="167" t="s">
        <v>82</v>
      </c>
      <c r="C54" s="167"/>
      <c r="D54" s="167"/>
      <c r="E54" s="33"/>
      <c r="F54" s="33"/>
      <c r="G54" s="33"/>
    </row>
    <row r="55" spans="2:18">
      <c r="B55" s="34" t="s">
        <v>127</v>
      </c>
      <c r="C55" s="34" t="s">
        <v>126</v>
      </c>
      <c r="D55" s="34" t="s">
        <v>63</v>
      </c>
      <c r="E55" s="35"/>
      <c r="F55" s="35"/>
      <c r="G55" s="35"/>
    </row>
    <row r="56" spans="2:18">
      <c r="B56" s="36">
        <v>1</v>
      </c>
      <c r="C56" s="36"/>
      <c r="D56" s="37"/>
      <c r="E56" s="38"/>
      <c r="F56" s="38"/>
      <c r="G56" s="38"/>
    </row>
    <row r="57" spans="2:18">
      <c r="B57" s="36">
        <v>2</v>
      </c>
      <c r="C57" s="36" t="s">
        <v>81</v>
      </c>
      <c r="D57" s="39">
        <v>13800</v>
      </c>
      <c r="E57" s="40"/>
      <c r="F57" s="40"/>
      <c r="G57" s="40"/>
    </row>
    <row r="58" spans="2:18">
      <c r="B58" s="36">
        <v>3</v>
      </c>
      <c r="C58" s="41" t="s">
        <v>80</v>
      </c>
      <c r="D58" s="39">
        <v>18100</v>
      </c>
      <c r="E58" s="40"/>
      <c r="F58" s="40"/>
      <c r="G58" s="40"/>
    </row>
    <row r="59" spans="2:18">
      <c r="B59" s="36">
        <v>4</v>
      </c>
      <c r="C59" s="41" t="s">
        <v>79</v>
      </c>
      <c r="D59" s="39">
        <v>43700</v>
      </c>
      <c r="E59" s="40"/>
      <c r="F59" s="40"/>
      <c r="G59" s="40"/>
    </row>
    <row r="60" spans="2:18">
      <c r="B60" s="36">
        <v>5</v>
      </c>
      <c r="C60" s="36" t="s">
        <v>78</v>
      </c>
      <c r="D60" s="39">
        <v>30600</v>
      </c>
      <c r="E60" s="40"/>
      <c r="F60" s="40"/>
      <c r="G60" s="40"/>
    </row>
    <row r="61" spans="2:18">
      <c r="B61" s="36">
        <v>6</v>
      </c>
      <c r="C61" s="36" t="s">
        <v>77</v>
      </c>
      <c r="D61" s="39">
        <v>11100</v>
      </c>
      <c r="E61" s="40"/>
      <c r="F61" s="40"/>
      <c r="G61" s="40"/>
    </row>
    <row r="62" spans="2:18">
      <c r="B62" s="36">
        <v>7</v>
      </c>
      <c r="C62" s="42" t="s">
        <v>76</v>
      </c>
      <c r="D62" s="43">
        <v>38000</v>
      </c>
      <c r="E62" s="44"/>
      <c r="F62" s="44"/>
      <c r="G62" s="44"/>
    </row>
    <row r="63" spans="2:18">
      <c r="B63" s="36">
        <v>8</v>
      </c>
      <c r="C63" s="42" t="s">
        <v>75</v>
      </c>
      <c r="D63" s="43">
        <v>10100</v>
      </c>
      <c r="E63" s="44"/>
      <c r="F63" s="44"/>
      <c r="G63" s="44"/>
    </row>
    <row r="64" spans="2:18">
      <c r="B64" s="36">
        <v>9</v>
      </c>
      <c r="C64" s="42" t="s">
        <v>74</v>
      </c>
      <c r="D64" s="43">
        <v>10200</v>
      </c>
      <c r="E64" s="44"/>
      <c r="F64" s="44"/>
      <c r="G64" s="44"/>
    </row>
    <row r="65" spans="2:7" ht="14.25" customHeight="1">
      <c r="B65" s="36">
        <v>10</v>
      </c>
      <c r="C65" s="42" t="s">
        <v>73</v>
      </c>
      <c r="D65" s="43">
        <v>11100</v>
      </c>
      <c r="E65" s="44"/>
      <c r="F65" s="44"/>
      <c r="G65" s="44"/>
    </row>
    <row r="66" spans="2:7">
      <c r="B66" s="36">
        <v>11</v>
      </c>
      <c r="C66" s="42" t="s">
        <v>72</v>
      </c>
      <c r="D66" s="43">
        <v>8600</v>
      </c>
      <c r="E66" s="44"/>
      <c r="F66" s="44"/>
      <c r="G66" s="44"/>
    </row>
    <row r="67" spans="2:7">
      <c r="B67" s="36">
        <v>12</v>
      </c>
      <c r="C67" s="42" t="s">
        <v>71</v>
      </c>
      <c r="D67" s="43">
        <v>9800</v>
      </c>
      <c r="E67" s="44"/>
      <c r="F67" s="44"/>
      <c r="G67" s="44"/>
    </row>
    <row r="68" spans="2:7">
      <c r="B68" s="36">
        <v>13</v>
      </c>
      <c r="C68" s="42" t="s">
        <v>70</v>
      </c>
      <c r="D68" s="43">
        <v>9700</v>
      </c>
      <c r="E68" s="44"/>
      <c r="F68" s="44"/>
      <c r="G68" s="44"/>
    </row>
    <row r="69" spans="2:7">
      <c r="B69" s="36">
        <v>14</v>
      </c>
      <c r="C69" s="42" t="s">
        <v>69</v>
      </c>
      <c r="D69" s="43">
        <v>1300</v>
      </c>
      <c r="E69" s="44"/>
      <c r="F69" s="44"/>
      <c r="G69" s="44"/>
    </row>
  </sheetData>
  <mergeCells count="77">
    <mergeCell ref="D5:E5"/>
    <mergeCell ref="F5:G5"/>
    <mergeCell ref="F6:H6"/>
    <mergeCell ref="C6:C8"/>
    <mergeCell ref="D6:E8"/>
    <mergeCell ref="F7:F8"/>
    <mergeCell ref="G7:G8"/>
    <mergeCell ref="H7:H8"/>
    <mergeCell ref="O6:O8"/>
    <mergeCell ref="I7:I8"/>
    <mergeCell ref="J7:J8"/>
    <mergeCell ref="K7:K8"/>
    <mergeCell ref="Q2:S3"/>
    <mergeCell ref="L7:L8"/>
    <mergeCell ref="M7:M8"/>
    <mergeCell ref="N7:N8"/>
    <mergeCell ref="L6:N6"/>
    <mergeCell ref="P2:P3"/>
    <mergeCell ref="I5:J5"/>
    <mergeCell ref="L5:M5"/>
    <mergeCell ref="I6:K6"/>
    <mergeCell ref="C9:E9"/>
    <mergeCell ref="C10:C13"/>
    <mergeCell ref="D10:E10"/>
    <mergeCell ref="D11:E11"/>
    <mergeCell ref="D12:E12"/>
    <mergeCell ref="D13:E13"/>
    <mergeCell ref="I23:K23"/>
    <mergeCell ref="L23:N23"/>
    <mergeCell ref="I24:K24"/>
    <mergeCell ref="L24:N24"/>
    <mergeCell ref="C23:E24"/>
    <mergeCell ref="F23:H23"/>
    <mergeCell ref="F24:H24"/>
    <mergeCell ref="I32:I35"/>
    <mergeCell ref="Q32:Q35"/>
    <mergeCell ref="I25:I26"/>
    <mergeCell ref="L25:L26"/>
    <mergeCell ref="E29:F29"/>
    <mergeCell ref="E30:G31"/>
    <mergeCell ref="I30:J30"/>
    <mergeCell ref="I31:J31"/>
    <mergeCell ref="F25:F26"/>
    <mergeCell ref="I48:Q50"/>
    <mergeCell ref="F43:F44"/>
    <mergeCell ref="I42:J42"/>
    <mergeCell ref="I43:I44"/>
    <mergeCell ref="Q43:Q44"/>
    <mergeCell ref="I45:I46"/>
    <mergeCell ref="Q45:Q46"/>
    <mergeCell ref="E41:G41"/>
    <mergeCell ref="E42:G42"/>
    <mergeCell ref="C36:D36"/>
    <mergeCell ref="I36:I39"/>
    <mergeCell ref="C38:D38"/>
    <mergeCell ref="C39:D39"/>
    <mergeCell ref="B41:D42"/>
    <mergeCell ref="B33:D33"/>
    <mergeCell ref="C37:D37"/>
    <mergeCell ref="B37:B40"/>
    <mergeCell ref="B34:B36"/>
    <mergeCell ref="C34:D34"/>
    <mergeCell ref="C40:D40"/>
    <mergeCell ref="C35:D35"/>
    <mergeCell ref="B30:B32"/>
    <mergeCell ref="C30:D32"/>
    <mergeCell ref="D22:E22"/>
    <mergeCell ref="C14:C17"/>
    <mergeCell ref="C18:C22"/>
    <mergeCell ref="D18:E18"/>
    <mergeCell ref="D19:E19"/>
    <mergeCell ref="D20:E20"/>
    <mergeCell ref="D21:E21"/>
    <mergeCell ref="D14:E14"/>
    <mergeCell ref="D15:E15"/>
    <mergeCell ref="D16:E16"/>
    <mergeCell ref="D17:E17"/>
  </mergeCells>
  <phoneticPr fontId="1"/>
  <dataValidations count="4">
    <dataValidation type="whole" imeMode="disabled" allowBlank="1" showInputMessage="1" showErrorMessage="1" error="研修業務管理費は0～10の間の整数で入力してください。" sqref="F14" xr:uid="{00000000-0002-0000-0200-000000000000}">
      <formula1>0</formula1>
      <formula2>10</formula2>
    </dataValidation>
    <dataValidation type="custom" imeMode="disabled" operator="greaterThanOrEqual" allowBlank="1" showInputMessage="1" showErrorMessage="1" error="・科目欄の使用機械名をリストから選択してください。_x000a_・育成研修の実施日数が上限となります（最大8日）。" sqref="G18" xr:uid="{00000000-0002-0000-0200-000001000000}">
      <formula1>AND(H18&lt;&gt;"",INT(G18)=G18,ISNUMBER(G18),G18&gt;=0)</formula1>
    </dataValidation>
    <dataValidation type="custom" imeMode="disabled" allowBlank="1" showInputMessage="1" showErrorMessage="1" error="・科目欄の使用機械名をリストから選択してください。_x000a_・育成研修の実施日数が上限となります（最大8日）。" sqref="F18 I18 L18" xr:uid="{00000000-0002-0000-0200-000002000000}">
      <formula1>AND(H18&lt;&gt;"",INT(F18)=F18,ISNUMBER(F18),F18&gt;=0,F18&lt;=8)</formula1>
    </dataValidation>
    <dataValidation imeMode="disabled" operator="greaterThanOrEqual" allowBlank="1" showInputMessage="1" showErrorMessage="1" error="・科目欄の使用機械名をリストから選択してください。_x000a_・育成研修の実施日数が上限となります（最大8日）。" sqref="J18" xr:uid="{00000000-0002-0000-0200-000003000000}"/>
  </dataValidations>
  <pageMargins left="0.70866141732283472" right="0.70866141732283472" top="0.6692913385826772" bottom="0.23622047244094491" header="0.51181102362204722" footer="0.19685039370078741"/>
  <pageSetup paperSize="9" scale="68" firstPageNumber="64" orientation="landscape" useFirstPageNumber="1" r:id="rId1"/>
  <headerFooter>
    <oddHeader>&amp;L&amp;14「緑の雇用」積算基礎表&amp;R&amp;10
改善計画書作成用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L23"/>
  <sheetViews>
    <sheetView view="pageBreakPreview" zoomScaleNormal="100" zoomScaleSheetLayoutView="100" workbookViewId="0">
      <selection activeCell="E2" sqref="E2"/>
    </sheetView>
  </sheetViews>
  <sheetFormatPr defaultColWidth="9" defaultRowHeight="13.2"/>
  <cols>
    <col min="1" max="1" width="2.77734375" style="1" customWidth="1"/>
    <col min="2" max="2" width="6.109375" style="3" customWidth="1"/>
    <col min="3" max="3" width="18" style="1" customWidth="1"/>
    <col min="4" max="4" width="17.77734375" style="1" bestFit="1" customWidth="1"/>
    <col min="5" max="5" width="16.109375" style="1" customWidth="1"/>
    <col min="6" max="6" width="15.21875" style="1" customWidth="1"/>
    <col min="7" max="7" width="14.88671875" style="1" customWidth="1"/>
    <col min="8" max="8" width="18.77734375" style="1" customWidth="1"/>
    <col min="9" max="16384" width="9" style="1"/>
  </cols>
  <sheetData>
    <row r="1" spans="1:12" ht="30" customHeight="1">
      <c r="B1" s="281" t="s">
        <v>156</v>
      </c>
    </row>
    <row r="2" spans="1:12" ht="38.25" customHeight="1">
      <c r="A2" s="159"/>
      <c r="B2" s="160" t="s">
        <v>21</v>
      </c>
      <c r="C2" s="159"/>
      <c r="D2" s="159"/>
      <c r="E2" s="159"/>
      <c r="F2" s="438" t="str">
        <f>'様式2の3,4作成資料'!D2</f>
        <v>〇〇林業</v>
      </c>
      <c r="G2" s="438"/>
      <c r="H2" s="438"/>
    </row>
    <row r="3" spans="1:12" ht="33" customHeight="1">
      <c r="A3" s="159" t="s">
        <v>20</v>
      </c>
      <c r="B3" s="439" t="s">
        <v>19</v>
      </c>
      <c r="C3" s="439"/>
      <c r="D3" s="439"/>
      <c r="E3" s="159"/>
      <c r="F3" s="159"/>
      <c r="G3" s="159"/>
      <c r="H3" s="161" t="s">
        <v>18</v>
      </c>
    </row>
    <row r="4" spans="1:12" ht="28.5" customHeight="1">
      <c r="A4" s="159"/>
      <c r="B4" s="437" t="s">
        <v>17</v>
      </c>
      <c r="C4" s="440" t="s">
        <v>16</v>
      </c>
      <c r="D4" s="440" t="s">
        <v>15</v>
      </c>
      <c r="E4" s="440"/>
      <c r="F4" s="440"/>
      <c r="G4" s="440"/>
      <c r="H4" s="440"/>
    </row>
    <row r="5" spans="1:12" ht="44.25" customHeight="1">
      <c r="A5" s="159"/>
      <c r="B5" s="437"/>
      <c r="C5" s="440"/>
      <c r="D5" s="156" t="s">
        <v>14</v>
      </c>
      <c r="E5" s="156" t="s">
        <v>13</v>
      </c>
      <c r="F5" s="156" t="s">
        <v>12</v>
      </c>
      <c r="G5" s="156" t="s">
        <v>11</v>
      </c>
      <c r="H5" s="156" t="s">
        <v>10</v>
      </c>
    </row>
    <row r="6" spans="1:12" ht="36" customHeight="1">
      <c r="A6" s="159"/>
      <c r="B6" s="437" t="s">
        <v>9</v>
      </c>
      <c r="C6" s="156" t="s">
        <v>3</v>
      </c>
      <c r="D6" s="157">
        <f>資金積算【リンク元】!$D$76</f>
        <v>0</v>
      </c>
      <c r="E6" s="157">
        <f>資金積算【リンク元】!$D$77</f>
        <v>0</v>
      </c>
      <c r="F6" s="157">
        <f>資金積算【リンク元】!$D$78</f>
        <v>0</v>
      </c>
      <c r="G6" s="157">
        <f>資金積算【リンク元】!$D$79</f>
        <v>0</v>
      </c>
      <c r="H6" s="158">
        <f>SUM(D6:G6)</f>
        <v>0</v>
      </c>
      <c r="I6" s="2"/>
      <c r="J6" s="2"/>
      <c r="K6" s="2"/>
      <c r="L6" s="2"/>
    </row>
    <row r="7" spans="1:12" ht="36" customHeight="1">
      <c r="A7" s="159"/>
      <c r="B7" s="437"/>
      <c r="C7" s="156" t="s">
        <v>2</v>
      </c>
      <c r="D7" s="157">
        <f>資金積算【リンク元】!$D$126</f>
        <v>0</v>
      </c>
      <c r="E7" s="157">
        <f>資金積算【リンク元】!$D$127</f>
        <v>0</v>
      </c>
      <c r="F7" s="157">
        <f>資金積算【リンク元】!$D$128</f>
        <v>0</v>
      </c>
      <c r="G7" s="157">
        <f>資金積算【リンク元】!$D$129</f>
        <v>0</v>
      </c>
      <c r="H7" s="158">
        <f>SUM(D7:G7)</f>
        <v>0</v>
      </c>
      <c r="I7" s="2"/>
      <c r="J7" s="2"/>
      <c r="K7" s="2"/>
      <c r="L7" s="2"/>
    </row>
    <row r="8" spans="1:12" ht="36" customHeight="1">
      <c r="A8" s="159"/>
      <c r="B8" s="437"/>
      <c r="C8" s="156" t="s">
        <v>1</v>
      </c>
      <c r="D8" s="158">
        <f>SUM(D6:D7)</f>
        <v>0</v>
      </c>
      <c r="E8" s="158">
        <f>SUM(E6:E7)</f>
        <v>0</v>
      </c>
      <c r="F8" s="158">
        <f>SUM(F6:F7)</f>
        <v>0</v>
      </c>
      <c r="G8" s="158">
        <f>SUM(G6:G7)</f>
        <v>0</v>
      </c>
      <c r="H8" s="158">
        <f>SUM(H6:H7)</f>
        <v>0</v>
      </c>
      <c r="I8" s="2"/>
      <c r="J8" s="2"/>
      <c r="K8" s="2"/>
      <c r="L8" s="2"/>
    </row>
    <row r="9" spans="1:12" ht="36" customHeight="1">
      <c r="A9" s="159"/>
      <c r="B9" s="437" t="s">
        <v>8</v>
      </c>
      <c r="C9" s="156" t="s">
        <v>3</v>
      </c>
      <c r="D9" s="157">
        <f>資金積算【リンク元】!$E$76</f>
        <v>0</v>
      </c>
      <c r="E9" s="157">
        <f>資金積算【リンク元】!$E$77</f>
        <v>0</v>
      </c>
      <c r="F9" s="157">
        <f>資金積算【リンク元】!$E$78</f>
        <v>0</v>
      </c>
      <c r="G9" s="157">
        <f>資金積算【リンク元】!$E$79</f>
        <v>0</v>
      </c>
      <c r="H9" s="158">
        <f>SUM(D9:G9)</f>
        <v>0</v>
      </c>
      <c r="I9" s="2"/>
      <c r="J9" s="2"/>
      <c r="K9" s="2"/>
      <c r="L9" s="2"/>
    </row>
    <row r="10" spans="1:12" ht="36" customHeight="1">
      <c r="A10" s="159"/>
      <c r="B10" s="437"/>
      <c r="C10" s="156" t="s">
        <v>2</v>
      </c>
      <c r="D10" s="157">
        <f>資金積算【リンク元】!$E$126</f>
        <v>0</v>
      </c>
      <c r="E10" s="157">
        <f>資金積算【リンク元】!$E$127</f>
        <v>0</v>
      </c>
      <c r="F10" s="157">
        <f>資金積算【リンク元】!$E$128</f>
        <v>0</v>
      </c>
      <c r="G10" s="157">
        <f>資金積算【リンク元】!$E$129</f>
        <v>0</v>
      </c>
      <c r="H10" s="158">
        <f>SUM(D10:G10)</f>
        <v>0</v>
      </c>
      <c r="I10" s="2"/>
      <c r="J10" s="2"/>
      <c r="K10" s="2"/>
      <c r="L10" s="2"/>
    </row>
    <row r="11" spans="1:12" ht="36" customHeight="1">
      <c r="A11" s="159"/>
      <c r="B11" s="437"/>
      <c r="C11" s="156" t="s">
        <v>1</v>
      </c>
      <c r="D11" s="158">
        <f>SUM(D9:D10)</f>
        <v>0</v>
      </c>
      <c r="E11" s="158">
        <f>SUM(E9:E10)</f>
        <v>0</v>
      </c>
      <c r="F11" s="158">
        <f>SUM(F9:F10)</f>
        <v>0</v>
      </c>
      <c r="G11" s="158">
        <f>SUM(G9:G10)</f>
        <v>0</v>
      </c>
      <c r="H11" s="158">
        <f>SUM(H9:H10)</f>
        <v>0</v>
      </c>
      <c r="I11" s="2"/>
      <c r="J11" s="2"/>
      <c r="K11" s="2"/>
      <c r="L11" s="2"/>
    </row>
    <row r="12" spans="1:12" ht="36" customHeight="1">
      <c r="A12" s="159"/>
      <c r="B12" s="437" t="s">
        <v>7</v>
      </c>
      <c r="C12" s="156" t="s">
        <v>3</v>
      </c>
      <c r="D12" s="157">
        <f>資金積算【リンク元】!$F$76</f>
        <v>0</v>
      </c>
      <c r="E12" s="157">
        <f>資金積算【リンク元】!$F$77</f>
        <v>0</v>
      </c>
      <c r="F12" s="157">
        <f>資金積算【リンク元】!$F$78</f>
        <v>0</v>
      </c>
      <c r="G12" s="157">
        <f>資金積算【リンク元】!$F$79</f>
        <v>0</v>
      </c>
      <c r="H12" s="158">
        <f>SUM(D12:G12)</f>
        <v>0</v>
      </c>
      <c r="I12" s="2"/>
      <c r="J12" s="2"/>
      <c r="K12" s="2"/>
      <c r="L12" s="2"/>
    </row>
    <row r="13" spans="1:12" ht="36" customHeight="1">
      <c r="A13" s="159"/>
      <c r="B13" s="437"/>
      <c r="C13" s="156" t="s">
        <v>2</v>
      </c>
      <c r="D13" s="157">
        <f>資金積算【リンク元】!$F$126</f>
        <v>0</v>
      </c>
      <c r="E13" s="157">
        <f>資金積算【リンク元】!$F$127</f>
        <v>0</v>
      </c>
      <c r="F13" s="157">
        <f>資金積算【リンク元】!$F$128</f>
        <v>0</v>
      </c>
      <c r="G13" s="157">
        <f>資金積算【リンク元】!$F$129</f>
        <v>0</v>
      </c>
      <c r="H13" s="158">
        <f>SUM(D13:G13)</f>
        <v>0</v>
      </c>
      <c r="I13" s="2"/>
      <c r="J13" s="2"/>
      <c r="K13" s="2"/>
      <c r="L13" s="2"/>
    </row>
    <row r="14" spans="1:12" ht="36" customHeight="1">
      <c r="A14" s="159"/>
      <c r="B14" s="437"/>
      <c r="C14" s="156" t="s">
        <v>1</v>
      </c>
      <c r="D14" s="158">
        <f>SUM(D12:D13)</f>
        <v>0</v>
      </c>
      <c r="E14" s="158">
        <f>SUM(E12:E13)</f>
        <v>0</v>
      </c>
      <c r="F14" s="158">
        <f>SUM(F12:F13)</f>
        <v>0</v>
      </c>
      <c r="G14" s="158">
        <f>SUM(G12:G13)</f>
        <v>0</v>
      </c>
      <c r="H14" s="158">
        <f t="shared" ref="H14" si="0">SUM(H12:H13)</f>
        <v>0</v>
      </c>
      <c r="I14" s="2"/>
      <c r="J14" s="2"/>
      <c r="K14" s="2"/>
      <c r="L14" s="2"/>
    </row>
    <row r="15" spans="1:12" ht="36" customHeight="1">
      <c r="A15" s="159"/>
      <c r="B15" s="437" t="s">
        <v>6</v>
      </c>
      <c r="C15" s="156" t="s">
        <v>3</v>
      </c>
      <c r="D15" s="157">
        <f>資金積算【リンク元】!$G$76</f>
        <v>0</v>
      </c>
      <c r="E15" s="157">
        <f>資金積算【リンク元】!$G$77</f>
        <v>0</v>
      </c>
      <c r="F15" s="157">
        <f>資金積算【リンク元】!$G$78</f>
        <v>0</v>
      </c>
      <c r="G15" s="157">
        <f>資金積算【リンク元】!$G$79</f>
        <v>0</v>
      </c>
      <c r="H15" s="158">
        <f>SUM(D15:G15)</f>
        <v>0</v>
      </c>
      <c r="I15" s="2"/>
      <c r="J15" s="2"/>
      <c r="K15" s="2"/>
      <c r="L15" s="2"/>
    </row>
    <row r="16" spans="1:12" ht="36" customHeight="1">
      <c r="A16" s="159"/>
      <c r="B16" s="437"/>
      <c r="C16" s="156" t="s">
        <v>2</v>
      </c>
      <c r="D16" s="157">
        <f>資金積算【リンク元】!$G$126</f>
        <v>0</v>
      </c>
      <c r="E16" s="157">
        <f>資金積算【リンク元】!$G$127</f>
        <v>0</v>
      </c>
      <c r="F16" s="157">
        <f>資金積算【リンク元】!$G$128</f>
        <v>0</v>
      </c>
      <c r="G16" s="157">
        <f>資金積算【リンク元】!$G$129</f>
        <v>0</v>
      </c>
      <c r="H16" s="158">
        <f>SUM(D16:G16)</f>
        <v>0</v>
      </c>
      <c r="I16" s="2"/>
      <c r="J16" s="2"/>
      <c r="K16" s="2"/>
      <c r="L16" s="2"/>
    </row>
    <row r="17" spans="1:12" ht="36" customHeight="1">
      <c r="A17" s="159"/>
      <c r="B17" s="437"/>
      <c r="C17" s="156" t="s">
        <v>1</v>
      </c>
      <c r="D17" s="158">
        <f>SUM(D15:D16)</f>
        <v>0</v>
      </c>
      <c r="E17" s="158">
        <f>SUM(E15:E16)</f>
        <v>0</v>
      </c>
      <c r="F17" s="158">
        <f>SUM(F15:F16)</f>
        <v>0</v>
      </c>
      <c r="G17" s="158">
        <f>SUM(G15:G16)</f>
        <v>0</v>
      </c>
      <c r="H17" s="158">
        <f t="shared" ref="H17" si="1">SUM(H15:H16)</f>
        <v>0</v>
      </c>
      <c r="I17" s="2"/>
      <c r="J17" s="2"/>
      <c r="K17" s="2"/>
      <c r="L17" s="2"/>
    </row>
    <row r="18" spans="1:12" ht="36" customHeight="1">
      <c r="A18" s="159"/>
      <c r="B18" s="437" t="s">
        <v>5</v>
      </c>
      <c r="C18" s="156" t="s">
        <v>3</v>
      </c>
      <c r="D18" s="157">
        <f>資金積算【リンク元】!$H$76</f>
        <v>0</v>
      </c>
      <c r="E18" s="157">
        <f>資金積算【リンク元】!$H$77</f>
        <v>0</v>
      </c>
      <c r="F18" s="157">
        <f>資金積算【リンク元】!$H$78</f>
        <v>0</v>
      </c>
      <c r="G18" s="157">
        <f>資金積算【リンク元】!$H$79</f>
        <v>0</v>
      </c>
      <c r="H18" s="158">
        <f>SUM(D18:G18)</f>
        <v>0</v>
      </c>
      <c r="I18" s="2"/>
      <c r="J18" s="2"/>
      <c r="K18" s="2"/>
      <c r="L18" s="2"/>
    </row>
    <row r="19" spans="1:12" ht="36" customHeight="1">
      <c r="A19" s="159"/>
      <c r="B19" s="437"/>
      <c r="C19" s="156" t="s">
        <v>2</v>
      </c>
      <c r="D19" s="157">
        <f>資金積算【リンク元】!$H$126</f>
        <v>0</v>
      </c>
      <c r="E19" s="157">
        <f>資金積算【リンク元】!$H$127</f>
        <v>0</v>
      </c>
      <c r="F19" s="157">
        <f>資金積算【リンク元】!$H$128</f>
        <v>0</v>
      </c>
      <c r="G19" s="157">
        <f>資金積算【リンク元】!$H$129</f>
        <v>0</v>
      </c>
      <c r="H19" s="158">
        <f>SUM(D19:G19)</f>
        <v>0</v>
      </c>
      <c r="I19" s="2"/>
      <c r="J19" s="2"/>
      <c r="K19" s="2"/>
      <c r="L19" s="2"/>
    </row>
    <row r="20" spans="1:12" ht="36" customHeight="1">
      <c r="A20" s="159"/>
      <c r="B20" s="437"/>
      <c r="C20" s="156" t="s">
        <v>1</v>
      </c>
      <c r="D20" s="158">
        <f>SUM(D18:D19)</f>
        <v>0</v>
      </c>
      <c r="E20" s="158">
        <f>SUM(E18:E19)</f>
        <v>0</v>
      </c>
      <c r="F20" s="158">
        <f>SUM(F18:F19)</f>
        <v>0</v>
      </c>
      <c r="G20" s="158">
        <f>SUM(G18:G19)</f>
        <v>0</v>
      </c>
      <c r="H20" s="158">
        <f>SUM(H18:H19)</f>
        <v>0</v>
      </c>
      <c r="I20" s="2"/>
      <c r="J20" s="2"/>
      <c r="K20" s="2"/>
      <c r="L20" s="2"/>
    </row>
    <row r="21" spans="1:12" ht="36" customHeight="1">
      <c r="A21" s="159"/>
      <c r="B21" s="437" t="s">
        <v>4</v>
      </c>
      <c r="C21" s="156" t="s">
        <v>3</v>
      </c>
      <c r="D21" s="158">
        <f>D6+D9+D12+D15+D18</f>
        <v>0</v>
      </c>
      <c r="E21" s="158">
        <f>E6+E9+E12+E15+E18</f>
        <v>0</v>
      </c>
      <c r="F21" s="158">
        <f>F6+F9+F12+F15+F18</f>
        <v>0</v>
      </c>
      <c r="G21" s="158">
        <f>G6+G9+G12+G15+G18</f>
        <v>0</v>
      </c>
      <c r="H21" s="158">
        <f>SUM(D21:G21)</f>
        <v>0</v>
      </c>
      <c r="I21" s="2"/>
      <c r="J21" s="2"/>
      <c r="K21" s="2"/>
      <c r="L21" s="2"/>
    </row>
    <row r="22" spans="1:12" ht="36" customHeight="1">
      <c r="A22" s="159"/>
      <c r="B22" s="437"/>
      <c r="C22" s="156" t="s">
        <v>2</v>
      </c>
      <c r="D22" s="158">
        <f>D7+D10+D13+D16+D19</f>
        <v>0</v>
      </c>
      <c r="E22" s="158">
        <f>E7+E10+E13+E16+E19</f>
        <v>0</v>
      </c>
      <c r="F22" s="158">
        <f t="shared" ref="F22" si="2">F7+F10+F13+F16+F19</f>
        <v>0</v>
      </c>
      <c r="G22" s="158">
        <f>G7+G10+G13+G16+G19</f>
        <v>0</v>
      </c>
      <c r="H22" s="158">
        <f>SUM(D22:G22)</f>
        <v>0</v>
      </c>
      <c r="I22" s="2"/>
      <c r="J22" s="2"/>
      <c r="K22" s="2"/>
      <c r="L22" s="2"/>
    </row>
    <row r="23" spans="1:12" ht="36" customHeight="1">
      <c r="A23" s="159"/>
      <c r="B23" s="437"/>
      <c r="C23" s="156" t="s">
        <v>1</v>
      </c>
      <c r="D23" s="158">
        <f>SUM(D21:D22)</f>
        <v>0</v>
      </c>
      <c r="E23" s="158">
        <f>SUM(E21:E22)</f>
        <v>0</v>
      </c>
      <c r="F23" s="158">
        <f>SUM(F21:F22)</f>
        <v>0</v>
      </c>
      <c r="G23" s="158">
        <f>SUM(G21:G22)</f>
        <v>0</v>
      </c>
      <c r="H23" s="158">
        <f>SUM(H21:H22)</f>
        <v>0</v>
      </c>
      <c r="I23" s="2"/>
      <c r="J23" s="2"/>
      <c r="K23" s="2"/>
      <c r="L23" s="2"/>
    </row>
  </sheetData>
  <sheetProtection formatCells="0" formatColumns="0" formatRows="0" insertColumns="0" insertRows="0" insertHyperlinks="0" deleteColumns="0" deleteRows="0" sort="0" autoFilter="0" pivotTables="0"/>
  <mergeCells count="11">
    <mergeCell ref="B21:B23"/>
    <mergeCell ref="F2:H2"/>
    <mergeCell ref="B3:D3"/>
    <mergeCell ref="B4:B5"/>
    <mergeCell ref="C4:C5"/>
    <mergeCell ref="D4:H4"/>
    <mergeCell ref="B6:B8"/>
    <mergeCell ref="B9:B11"/>
    <mergeCell ref="B12:B14"/>
    <mergeCell ref="B15:B17"/>
    <mergeCell ref="B18:B20"/>
  </mergeCells>
  <phoneticPr fontId="1"/>
  <pageMargins left="0.70866141732283472" right="0.70866141732283472" top="0.74803149606299213" bottom="0.74803149606299213" header="0.31496062992125984" footer="0.31496062992125984"/>
  <pageSetup paperSize="9" scale="81" firstPageNumber="65" orientation="portrait" useFirstPageNumber="1" r:id="rId1"/>
  <headerFooter>
    <oddHeader>&amp;R
&amp;14様式４　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様式2の3,4作成資料</vt:lpstr>
      <vt:lpstr>資金積算【リンク元】</vt:lpstr>
      <vt:lpstr>人件費関係資金計画表</vt:lpstr>
      <vt:lpstr>緑の雇用積算</vt:lpstr>
      <vt:lpstr>様式4の4（3）ウ　資金調達方法【リンク先】</vt:lpstr>
      <vt:lpstr>資金積算【リンク元】!Print_Area</vt:lpstr>
      <vt:lpstr>'様式4の4（3）ウ　資金調達方法【リンク先】'!Print_Area</vt:lpstr>
      <vt:lpstr>緑の雇用積算!Print_Area</vt:lpstr>
      <vt:lpstr>資金積算【リンク元】!Print_Titles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2024-07-01T05:02:32Z</cp:lastPrinted>
  <dcterms:created xsi:type="dcterms:W3CDTF">2016-07-06T02:52:28Z</dcterms:created>
  <dcterms:modified xsi:type="dcterms:W3CDTF">2024-07-01T05:51:10Z</dcterms:modified>
</cp:coreProperties>
</file>