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0" yWindow="65521" windowWidth="21195" windowHeight="12825" activeTab="0"/>
  </bookViews>
  <sheets>
    <sheet name="表紙" sheetId="1" r:id="rId1"/>
    <sheet name="使用方法" sheetId="2" r:id="rId2"/>
    <sheet name="様式" sheetId="3" r:id="rId3"/>
    <sheet name="記入例" sheetId="4" r:id="rId4"/>
  </sheets>
  <definedNames>
    <definedName name="_xlnm.Print_Area" localSheetId="3">'記入例'!$B$2:$AU$46</definedName>
    <definedName name="_xlnm.Print_Area" localSheetId="1">'使用方法'!$B$2:$O$35</definedName>
    <definedName name="_xlnm.Print_Area" localSheetId="2">'様式'!$B$2:$AU$46</definedName>
  </definedNames>
  <calcPr fullCalcOnLoad="1"/>
</workbook>
</file>

<file path=xl/comments4.xml><?xml version="1.0" encoding="utf-8"?>
<comments xmlns="http://schemas.openxmlformats.org/spreadsheetml/2006/main">
  <authors>
    <author>山梨県</author>
  </authors>
  <commentList>
    <comment ref="R12" authorId="0">
      <text>
        <r>
          <rPr>
            <b/>
            <sz val="9"/>
            <rFont val="ＭＳ Ｐゴシック"/>
            <family val="3"/>
          </rPr>
          <t>単価は記入例です</t>
        </r>
      </text>
    </comment>
    <comment ref="X12" authorId="0">
      <text>
        <r>
          <rPr>
            <b/>
            <sz val="9"/>
            <rFont val="ＭＳ Ｐゴシック"/>
            <family val="3"/>
          </rPr>
          <t>単価は記入例です</t>
        </r>
        <r>
          <rPr>
            <sz val="9"/>
            <rFont val="ＭＳ Ｐゴシック"/>
            <family val="3"/>
          </rPr>
          <t xml:space="preserve">
</t>
        </r>
      </text>
    </comment>
  </commentList>
</comments>
</file>

<file path=xl/sharedStrings.xml><?xml version="1.0" encoding="utf-8"?>
<sst xmlns="http://schemas.openxmlformats.org/spreadsheetml/2006/main" count="301" uniqueCount="121">
  <si>
    <t>施工パッケージ単価計算書</t>
  </si>
  <si>
    <t>施工Ｐ名称：</t>
  </si>
  <si>
    <t>条件区分：</t>
  </si>
  <si>
    <t>標準単価：</t>
  </si>
  <si>
    <t>円</t>
  </si>
  <si>
    <t>代表機労材規格</t>
  </si>
  <si>
    <t>構成比（％）</t>
  </si>
  <si>
    <t>【機械経費の補正】※１</t>
  </si>
  <si>
    <t>K</t>
  </si>
  <si>
    <t>代表機械規格</t>
  </si>
  <si>
    <t>K1</t>
  </si>
  <si>
    <t>☆A①</t>
  </si>
  <si>
    <t>K2</t>
  </si>
  <si>
    <t>☆A②</t>
  </si>
  <si>
    <t>K3</t>
  </si>
  <si>
    <t>☆A③</t>
  </si>
  <si>
    <t>【労務費の補正】※２</t>
  </si>
  <si>
    <t>R</t>
  </si>
  <si>
    <t>代表労務規格</t>
  </si>
  <si>
    <t>割増率(%)</t>
  </si>
  <si>
    <t>R1</t>
  </si>
  <si>
    <t>☆B①</t>
  </si>
  <si>
    <t>R2</t>
  </si>
  <si>
    <t>☆B②</t>
  </si>
  <si>
    <t>R3</t>
  </si>
  <si>
    <t>R4</t>
  </si>
  <si>
    <t>☆B④</t>
  </si>
  <si>
    <t>【材料規格の変更】※３</t>
  </si>
  <si>
    <t>Z</t>
  </si>
  <si>
    <t>代表材料規格</t>
  </si>
  <si>
    <t>規格変更した材料名</t>
  </si>
  <si>
    <t>Z1</t>
  </si>
  <si>
    <t>★C①</t>
  </si>
  <si>
    <t>☆C①</t>
  </si>
  <si>
    <t>Z2</t>
  </si>
  <si>
    <t>★C②</t>
  </si>
  <si>
    <t>Z3</t>
  </si>
  <si>
    <t>★C③</t>
  </si>
  <si>
    <t>☆C③</t>
  </si>
  <si>
    <t>Z4</t>
  </si>
  <si>
    <t>★C④</t>
  </si>
  <si>
    <t>☆C④</t>
  </si>
  <si>
    <t>S</t>
  </si>
  <si>
    <t>※３）代表材料規格以外の積算単価を算出する場合</t>
  </si>
  <si>
    <t>は、</t>
  </si>
  <si>
    <t>に当該材料の単価を直入力し、</t>
  </si>
  <si>
    <t>規格変更した材料名を※３下欄にメモする。</t>
  </si>
  <si>
    <t>【材料の実数入力】※４</t>
  </si>
  <si>
    <t>標準数量</t>
  </si>
  <si>
    <t>東京単価</t>
  </si>
  <si>
    <t>使用数量</t>
  </si>
  <si>
    <r>
      <t>×</t>
    </r>
    <r>
      <rPr>
        <sz val="16"/>
        <color indexed="8"/>
        <rFont val="ＭＳ Ｐゴシック"/>
        <family val="3"/>
      </rPr>
      <t>｛</t>
    </r>
    <r>
      <rPr>
        <sz val="11"/>
        <color indexed="8"/>
        <rFont val="ＭＳ Ｐゴシック"/>
        <family val="3"/>
      </rPr>
      <t>（</t>
    </r>
  </si>
  <si>
    <t>×</t>
  </si>
  <si>
    <t>＋</t>
  </si>
  <si>
    <t>）×</t>
  </si>
  <si>
    <t>K補正</t>
  </si>
  <si>
    <t>K行</t>
  </si>
  <si>
    <t>＋（</t>
  </si>
  <si>
    <t>R補正</t>
  </si>
  <si>
    <t>R行</t>
  </si>
  <si>
    <t>Z補正</t>
  </si>
  <si>
    <t>Z行</t>
  </si>
  <si>
    <t>－</t>
  </si>
  <si>
    <r>
      <rPr>
        <sz val="16"/>
        <color indexed="8"/>
        <rFont val="ＭＳ Ｐゴシック"/>
        <family val="3"/>
      </rPr>
      <t>｝</t>
    </r>
    <r>
      <rPr>
        <sz val="11"/>
        <color theme="1"/>
        <rFont val="Calibri"/>
        <family val="3"/>
      </rPr>
      <t>＝</t>
    </r>
  </si>
  <si>
    <t>（円／単位）</t>
  </si>
  <si>
    <t>全補正</t>
  </si>
  <si>
    <t>最終結果</t>
  </si>
  <si>
    <t>施工パッケージ単価計算書の取り扱い説明書</t>
  </si>
  <si>
    <t>　本計算書は１個の施工パッケージ単価を算出するためのツールです。</t>
  </si>
  <si>
    <t>１．「施工Ｐ名称」、「条件区分」及び「代表機労材規格」を入力する。（自動計算に関係なし）</t>
  </si>
  <si>
    <t>→基本的には１～４の操作でパッケージ単価が算出されます。</t>
  </si>
  <si>
    <t>　</t>
  </si>
  <si>
    <t>○各種補正については、計算書の※１～※４を参照してください。</t>
  </si>
  <si>
    <t>有効数字４桁</t>
  </si>
  <si>
    <t>施工パッケージ単価計算書（記入例）</t>
  </si>
  <si>
    <t>表層（車道・路肩部）</t>
  </si>
  <si>
    <t>45～55mm、1.4m以上、密粒度As20、ﾀｯｸｺｰﾄPK-4</t>
  </si>
  <si>
    <t>Asﾌｨﾆｯｼｬ［ﾎｲｰﾙ型］舗装幅2.4～6.0m［排ｶﾞｽ対策型（２次）］</t>
  </si>
  <si>
    <t>ﾀｲﾔﾛｰﾗ［排ｶﾞｽ対策型（１次）］質量8～20ｔ</t>
  </si>
  <si>
    <t>ﾛｰﾄﾞﾛｰﾗ［ﾏｶﾀﾞﾑ・排ｶﾞｽ対策型（１次）］質量10～12ｔ</t>
  </si>
  <si>
    <t>普通作業員</t>
  </si>
  <si>
    <t>特殊作業員</t>
  </si>
  <si>
    <t>特殊運転手</t>
  </si>
  <si>
    <t>土木一般世話役</t>
  </si>
  <si>
    <t>密粒度As混合物(20)</t>
  </si>
  <si>
    <t>As乳剤 PK-4 ﾀｯｸｺｰﾄ用</t>
  </si>
  <si>
    <t>軽油1,2号 ﾊﾟﾄﾛｰﾙ給油</t>
  </si>
  <si>
    <t>山梨単価</t>
  </si>
  <si>
    <t>※４）安定処理の固化材（5.25t/100m2）等、材料の実数入力がある場合は、代表材料規格の標準数量（橙ｾﾙ）に東京単価を乗じた額が★Cに、また設計の使用数量（橙ｾﾙ）に山梨単価を乗じた額が☆Cに自動計算される。その際、同材料の黄ｾﾙは空欄とすること。</t>
  </si>
  <si>
    <t>※２）労務費の補正（時間外の賃金割増等）をする場合は、補正前単価を「山梨単価」欄（橙ｾﾙ）に入力し、割増率を乗じた額が☆B欄に自動計算される。その際、同労務の黄ｾﾙは空欄とすること。</t>
  </si>
  <si>
    <r>
      <t>※１）機械経費の補正（豪雪割増等）をする場合は、</t>
    </r>
    <r>
      <rPr>
        <sz val="9"/>
        <color indexed="10"/>
        <rFont val="ＭＳ Ｐゴシック"/>
        <family val="3"/>
      </rPr>
      <t>補正後</t>
    </r>
    <r>
      <rPr>
        <sz val="9"/>
        <color indexed="8"/>
        <rFont val="ＭＳ Ｐゴシック"/>
        <family val="3"/>
      </rPr>
      <t>単価を「山梨単価」欄（橙ｾﾙ）に入力すると☆A欄に反映される。その際、同機械の黄ｾﾙは空欄とすること。</t>
    </r>
  </si>
  <si>
    <t>×</t>
  </si>
  <si>
    <t>☆C②</t>
  </si>
  <si>
    <t>☆B③</t>
  </si>
  <si>
    <t>記入例へ</t>
  </si>
  <si>
    <t>表紙へ戻る</t>
  </si>
  <si>
    <t>使用方法を見る</t>
  </si>
  <si>
    <t>山梨県県土整備部技術管理課</t>
  </si>
  <si>
    <t>２．標準単価及び機労材構成比を入力する。（無い場合は空欄のまま）</t>
  </si>
  <si>
    <t>P'(山梨H26.8)＝</t>
  </si>
  <si>
    <t>計算開始へ</t>
  </si>
  <si>
    <t>使用方法へ</t>
  </si>
  <si>
    <t>記入例を見る</t>
  </si>
  <si>
    <t>東京単価(H25.4)</t>
  </si>
  <si>
    <t>山梨単価(H26.8)</t>
  </si>
  <si>
    <t>○本計算書による計算結果は有効数字４桁（５桁目を切り上げ）の端数処理をしますが、桁の表示は小数第４位まで行っています。</t>
  </si>
  <si>
    <t>　（例）計算結果 = 123.4567・・・・・・・</t>
  </si>
  <si>
    <t>→ 123.5000　と表示される。</t>
  </si>
  <si>
    <t>　 単価が１円に満たない場合は、積算単位を千倍にして積算します。</t>
  </si>
  <si>
    <t>○積算単価は、積上積算方式における単位数量当りの単価表の合計金額として取り扱います。</t>
  </si>
  <si>
    <t>３．「東京（H28.4）」欄に平成28年4月東京単価を入力する。（無い場合は空欄のまま）</t>
  </si>
  <si>
    <t>４．「山梨（H29.○）」欄に適用世代月の山梨単価を入力する。（無い場合は空欄のまま）</t>
  </si>
  <si>
    <t>山梨単価(</t>
  </si>
  <si>
    <t>H29.○)</t>
  </si>
  <si>
    <t>東京単価(H28.4)</t>
  </si>
  <si>
    <t>=</t>
  </si>
  <si>
    <t>P'(山梨</t>
  </si>
  <si>
    <t>○東京単価の世代及び山梨単価の適用世代を随時更新して下さい。</t>
  </si>
  <si>
    <t>●パッケージ単価算出の流れ　（例　平成29年度の場合）</t>
  </si>
  <si>
    <t>計算開始へ</t>
  </si>
  <si>
    <r>
      <t>※１）機械経費の補正（豪雪割増等）をする場合は、</t>
    </r>
    <r>
      <rPr>
        <sz val="9"/>
        <color indexed="10"/>
        <rFont val="ＭＳ Ｐゴシック"/>
        <family val="3"/>
      </rPr>
      <t>補正後</t>
    </r>
    <r>
      <rPr>
        <sz val="9"/>
        <color indexed="8"/>
        <rFont val="ＭＳ Ｐゴシック"/>
        <family val="3"/>
      </rPr>
      <t>単価を「山梨単価」欄（橙ｾﾙ）に入力すると☆A欄に反映される。その際、同機械の黄ｾﾙは空欄とすること。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</si>
</sst>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Red]\-#,##0.0"/>
    <numFmt numFmtId="178" formatCode="#,##0.0000;[Red]\-#,##0.0000"/>
    <numFmt numFmtId="179" formatCode="#,##0.00000;[Red]\-#,##0.00000"/>
  </numFmts>
  <fonts count="6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6"/>
      <color indexed="8"/>
      <name val="ＭＳ Ｐゴシック"/>
      <family val="3"/>
    </font>
    <font>
      <sz val="9"/>
      <color indexed="10"/>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1"/>
      <color indexed="30"/>
      <name val="ＭＳ Ｐゴシック"/>
      <family val="3"/>
    </font>
    <font>
      <b/>
      <sz val="12"/>
      <color indexed="8"/>
      <name val="ＭＳ Ｐゴシック"/>
      <family val="3"/>
    </font>
    <font>
      <b/>
      <u val="single"/>
      <sz val="22"/>
      <color indexed="8"/>
      <name val="ＭＳ Ｐゴシック"/>
      <family val="3"/>
    </font>
    <font>
      <b/>
      <sz val="22"/>
      <color indexed="8"/>
      <name val="ＭＳ Ｐゴシック"/>
      <family val="3"/>
    </font>
    <font>
      <sz val="36"/>
      <color indexed="8"/>
      <name val="ＤＨＰ行書体"/>
      <family val="4"/>
    </font>
    <font>
      <sz val="28"/>
      <color indexed="8"/>
      <name val="ＤＨＰ行書体"/>
      <family val="4"/>
    </font>
    <font>
      <u val="single"/>
      <sz val="28"/>
      <color indexed="12"/>
      <name val="ＤＨＰ行書体"/>
      <family val="4"/>
    </font>
    <font>
      <sz val="9"/>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9"/>
      <color theme="1"/>
      <name val="Calibri"/>
      <family val="3"/>
    </font>
    <font>
      <sz val="11"/>
      <color rgb="FF0070C0"/>
      <name val="Calibri"/>
      <family val="3"/>
    </font>
    <font>
      <b/>
      <sz val="12"/>
      <color theme="1"/>
      <name val="Calibri"/>
      <family val="3"/>
    </font>
    <font>
      <b/>
      <u val="single"/>
      <sz val="22"/>
      <color theme="1"/>
      <name val="Calibri"/>
      <family val="3"/>
    </font>
    <font>
      <b/>
      <sz val="22"/>
      <color theme="1"/>
      <name val="Calibri"/>
      <family val="3"/>
    </font>
    <font>
      <sz val="36"/>
      <color theme="1"/>
      <name val="ＤＨＰ行書体"/>
      <family val="4"/>
    </font>
    <font>
      <sz val="28"/>
      <color theme="1"/>
      <name val="ＤＨＰ行書体"/>
      <family val="4"/>
    </font>
    <font>
      <u val="single"/>
      <sz val="28"/>
      <color theme="10"/>
      <name val="ＤＨＰ行書体"/>
      <family val="4"/>
    </font>
    <font>
      <sz val="9"/>
      <color rgb="FF0070C0"/>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7C80"/>
        <bgColor indexed="64"/>
      </patternFill>
    </fill>
    <fill>
      <patternFill patternType="solid">
        <fgColor rgb="FF99FFCC"/>
        <bgColor indexed="64"/>
      </patternFill>
    </fill>
    <fill>
      <patternFill patternType="solid">
        <fgColor rgb="FFFFC000"/>
        <bgColor indexed="64"/>
      </patternFill>
    </fill>
    <fill>
      <patternFill patternType="gray125">
        <bgColor rgb="FFFFFF00"/>
      </patternFill>
    </fill>
    <fill>
      <patternFill patternType="solid">
        <fgColor rgb="FF92D05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bottom/>
    </border>
    <border>
      <left style="thin"/>
      <right style="thin"/>
      <top style="thin"/>
      <bottom style="thin"/>
    </border>
    <border>
      <left/>
      <right style="thin"/>
      <top style="thin"/>
      <bottom style="thin"/>
    </border>
    <border>
      <left/>
      <right/>
      <top/>
      <bottom style="thin"/>
    </border>
    <border>
      <left style="medium"/>
      <right style="medium"/>
      <top style="medium"/>
      <bottom style="thin"/>
    </border>
    <border>
      <left style="medium"/>
      <right style="medium"/>
      <top style="thin"/>
      <bottom style="medium"/>
    </border>
    <border>
      <left style="thin"/>
      <right style="thin"/>
      <top/>
      <bottom style="thin"/>
    </border>
    <border>
      <left style="thin"/>
      <right/>
      <top style="thin"/>
      <bottom/>
    </border>
    <border>
      <left/>
      <right/>
      <top style="thin"/>
      <bottom/>
    </border>
    <border>
      <left style="thin"/>
      <right/>
      <top/>
      <bottom style="thin"/>
    </border>
    <border>
      <left style="medium"/>
      <right/>
      <top style="thin"/>
      <bottom style="thin"/>
    </border>
    <border>
      <left/>
      <right style="thick"/>
      <top style="thin"/>
      <bottom style="thin"/>
    </border>
    <border>
      <left/>
      <right style="medium"/>
      <top style="thin"/>
      <bottom style="thin"/>
    </border>
    <border>
      <left/>
      <right style="thin"/>
      <top style="thin"/>
      <bottom/>
    </border>
    <border>
      <left/>
      <right style="thin"/>
      <top/>
      <bottom/>
    </border>
    <border>
      <left/>
      <right style="thin"/>
      <top/>
      <bottom style="thin"/>
    </border>
    <border>
      <left style="thick"/>
      <right/>
      <top style="thick"/>
      <bottom style="thick"/>
    </border>
    <border>
      <left/>
      <right/>
      <top style="thick"/>
      <bottom style="thick"/>
    </border>
    <border>
      <left/>
      <right style="thick"/>
      <top style="thick"/>
      <bottom style="thick"/>
    </border>
    <border>
      <left>
        <color indexed="63"/>
      </left>
      <right style="thick"/>
      <top>
        <color indexed="63"/>
      </top>
      <bottom>
        <color indexed="63"/>
      </bottom>
    </border>
    <border diagonalUp="1">
      <left style="medium"/>
      <right/>
      <top/>
      <bottom style="thin"/>
      <diagonal style="thin"/>
    </border>
    <border diagonalUp="1">
      <left/>
      <right/>
      <top/>
      <bottom style="thin"/>
      <diagonal style="thin"/>
    </border>
    <border diagonalUp="1">
      <left/>
      <right style="thin"/>
      <top/>
      <bottom style="thin"/>
      <diagonal style="thin"/>
    </border>
    <border>
      <left/>
      <right/>
      <top style="hair"/>
      <bottom style="hair"/>
    </border>
    <border>
      <left/>
      <right style="thick"/>
      <top style="hair"/>
      <bottom style="hair"/>
    </border>
    <border>
      <left style="double"/>
      <right/>
      <top style="thin"/>
      <bottom style="thin"/>
    </border>
    <border diagonalUp="1">
      <left style="medium"/>
      <right/>
      <top style="thick"/>
      <bottom style="thin"/>
      <diagonal style="thin"/>
    </border>
    <border diagonalUp="1">
      <left/>
      <right/>
      <top style="thick"/>
      <bottom style="thin"/>
      <diagonal style="thin"/>
    </border>
    <border diagonalUp="1">
      <left/>
      <right style="thin"/>
      <top style="thick"/>
      <bottom style="thin"/>
      <diagonal style="thin"/>
    </border>
    <border diagonalUp="1">
      <left style="medium"/>
      <right/>
      <top style="thin"/>
      <bottom style="thick"/>
      <diagonal style="thin"/>
    </border>
    <border diagonalUp="1">
      <left/>
      <right/>
      <top style="thin"/>
      <bottom style="thick"/>
      <diagonal style="thin"/>
    </border>
    <border diagonalUp="1">
      <left/>
      <right style="thin"/>
      <top style="thin"/>
      <bottom style="thick"/>
      <diagonal style="thin"/>
    </border>
    <border diagonalUp="1">
      <left style="medium"/>
      <right/>
      <top/>
      <bottom style="hair"/>
      <diagonal style="thin"/>
    </border>
    <border diagonalUp="1">
      <left/>
      <right/>
      <top/>
      <bottom style="hair"/>
      <diagonal style="thin"/>
    </border>
    <border diagonalUp="1">
      <left/>
      <right style="thin"/>
      <top/>
      <bottom style="hair"/>
      <diagonal style="thin"/>
    </border>
    <border diagonalUp="1">
      <left style="medium"/>
      <right/>
      <top style="hair"/>
      <bottom style="hair"/>
      <diagonal style="thin"/>
    </border>
    <border diagonalUp="1">
      <left/>
      <right/>
      <top style="hair"/>
      <bottom style="hair"/>
      <diagonal style="thin"/>
    </border>
    <border diagonalUp="1">
      <left/>
      <right style="thin"/>
      <top style="hair"/>
      <bottom style="hair"/>
      <diagonal style="thin"/>
    </border>
    <border diagonalUp="1">
      <left style="medium"/>
      <right/>
      <top style="hair"/>
      <bottom style="thin"/>
      <diagonal style="thin"/>
    </border>
    <border diagonalUp="1">
      <left/>
      <right/>
      <top style="hair"/>
      <bottom style="thin"/>
      <diagonal style="thin"/>
    </border>
    <border diagonalUp="1">
      <left/>
      <right style="thin"/>
      <top style="hair"/>
      <bottom style="thin"/>
      <diagonal style="thin"/>
    </border>
    <border diagonalUp="1">
      <left/>
      <right style="thick"/>
      <top/>
      <bottom style="thin"/>
      <diagonal style="thin"/>
    </border>
    <border>
      <left/>
      <right/>
      <top style="hair"/>
      <bottom style="thin"/>
    </border>
    <border>
      <left/>
      <right style="thick"/>
      <top style="hair"/>
      <bottom style="thin"/>
    </border>
    <border>
      <left/>
      <right/>
      <top/>
      <bottom style="hair"/>
    </border>
    <border>
      <left/>
      <right style="thick"/>
      <top/>
      <bottom style="hair"/>
    </border>
    <border>
      <left style="medium"/>
      <right/>
      <top/>
      <bottom style="hair"/>
    </border>
    <border>
      <left/>
      <right style="thin"/>
      <top/>
      <bottom style="hair"/>
    </border>
    <border>
      <left style="thick"/>
      <right style="thin"/>
      <top style="thick"/>
      <bottom style="thick"/>
    </border>
    <border>
      <left style="thin"/>
      <right style="thin"/>
      <top style="thick"/>
      <bottom style="thick"/>
    </border>
    <border>
      <left style="thin"/>
      <right style="thick"/>
      <top style="thick"/>
      <bottom style="thick"/>
    </border>
    <border>
      <left style="medium"/>
      <right/>
      <top style="hair"/>
      <bottom style="thin"/>
    </border>
    <border>
      <left/>
      <right style="thin"/>
      <top style="hair"/>
      <bottom style="thin"/>
    </border>
    <border>
      <left style="medium"/>
      <right/>
      <top style="hair"/>
      <bottom style="hair"/>
    </border>
    <border>
      <left/>
      <right style="thin"/>
      <top style="hair"/>
      <bottom style="hair"/>
    </border>
    <border>
      <left/>
      <right/>
      <top style="thin"/>
      <bottom style="hair"/>
    </border>
    <border>
      <left/>
      <right style="medium"/>
      <top style="thin"/>
      <bottom style="hair"/>
    </border>
    <border diagonalUp="1">
      <left/>
      <right style="thick"/>
      <top style="thick"/>
      <bottom style="thin"/>
      <diagonal style="thin"/>
    </border>
    <border>
      <left style="medium"/>
      <right/>
      <top style="hair"/>
      <bottom/>
    </border>
    <border>
      <left/>
      <right/>
      <top style="hair"/>
      <bottom/>
    </border>
    <border>
      <left/>
      <right style="thin"/>
      <top style="hair"/>
      <bottom/>
    </border>
    <border>
      <left/>
      <right/>
      <top style="thin"/>
      <bottom style="thick"/>
    </border>
    <border>
      <left/>
      <right style="thin"/>
      <top style="thin"/>
      <bottom style="thick"/>
    </border>
    <border>
      <left style="thick"/>
      <right/>
      <top style="hair"/>
      <bottom style="thin"/>
    </border>
    <border>
      <left/>
      <right style="medium"/>
      <top style="hair"/>
      <bottom style="thin"/>
    </border>
    <border>
      <left style="thin"/>
      <right/>
      <top style="thin"/>
      <bottom style="hair"/>
    </border>
    <border>
      <left style="thick"/>
      <right/>
      <top style="thin"/>
      <bottom style="thin"/>
    </border>
    <border>
      <left/>
      <right style="medium"/>
      <top style="thin"/>
      <bottom style="thick"/>
    </border>
    <border>
      <left/>
      <right style="double"/>
      <top style="thin"/>
      <bottom style="thin"/>
    </border>
    <border>
      <left/>
      <right style="medium"/>
      <top style="hair"/>
      <bottom style="hair"/>
    </border>
    <border>
      <left/>
      <right style="medium"/>
      <top/>
      <bottom style="hair"/>
    </border>
    <border diagonalUp="1">
      <left/>
      <right style="medium"/>
      <top/>
      <bottom style="thin"/>
      <diagonal style="thin"/>
    </border>
    <border>
      <left/>
      <right style="thick"/>
      <top style="hair"/>
      <bottom/>
    </border>
    <border>
      <left style="thin"/>
      <right/>
      <top style="thin"/>
      <bottom style="thick"/>
    </border>
    <border diagonalUp="1">
      <left/>
      <right style="medium"/>
      <top style="thick"/>
      <bottom style="thin"/>
      <diagonal style="thin"/>
    </border>
    <border>
      <left/>
      <right style="thick"/>
      <top style="thin"/>
      <bottom style="thick"/>
    </border>
    <border>
      <left/>
      <right style="thick"/>
      <top style="thin"/>
      <bottom style="hair"/>
    </border>
    <border>
      <left style="thin"/>
      <right/>
      <top style="hair"/>
      <bottom style="hair"/>
    </border>
    <border>
      <left style="thin"/>
      <right/>
      <top style="hair"/>
      <bottom style="thin"/>
    </border>
    <border>
      <left style="thick"/>
      <right/>
      <top style="thick"/>
      <bottom style="thin"/>
    </border>
    <border>
      <left/>
      <right/>
      <top style="thick"/>
      <bottom style="thin"/>
    </border>
    <border>
      <left/>
      <right style="medium"/>
      <top style="thick"/>
      <bottom style="thin"/>
    </border>
    <border>
      <left style="thick"/>
      <right/>
      <top style="thin"/>
      <bottom style="hair"/>
    </border>
    <border>
      <left style="thick"/>
      <right/>
      <top style="hair"/>
      <bottom style="hair"/>
    </border>
    <border>
      <left style="thick"/>
      <right>
        <color indexed="63"/>
      </right>
      <top style="thin"/>
      <bottom>
        <color indexed="63"/>
      </bottom>
    </border>
    <border>
      <left>
        <color indexed="63"/>
      </left>
      <right style="medium"/>
      <top style="thin"/>
      <bottom>
        <color indexed="63"/>
      </bottom>
    </border>
    <border>
      <left style="thick"/>
      <right>
        <color indexed="63"/>
      </right>
      <top style="hair"/>
      <bottom>
        <color indexed="63"/>
      </bottom>
    </border>
    <border>
      <left>
        <color indexed="63"/>
      </left>
      <right style="medium"/>
      <top style="hair"/>
      <bottom>
        <color indexed="63"/>
      </bottom>
    </border>
    <border>
      <left style="thick"/>
      <right>
        <color indexed="63"/>
      </right>
      <top style="thin"/>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84">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38" fontId="0" fillId="0" borderId="0" xfId="0" applyNumberForma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top"/>
    </xf>
    <xf numFmtId="0" fontId="0" fillId="0" borderId="10" xfId="0" applyFill="1" applyBorder="1" applyAlignment="1">
      <alignment vertical="center"/>
    </xf>
    <xf numFmtId="0" fontId="0" fillId="0" borderId="11" xfId="0" applyFill="1" applyBorder="1" applyAlignment="1">
      <alignment vertical="center"/>
    </xf>
    <xf numFmtId="38" fontId="53" fillId="0" borderId="11" xfId="49"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vertical="top"/>
    </xf>
    <xf numFmtId="0" fontId="0" fillId="0" borderId="0" xfId="0" applyBorder="1" applyAlignment="1">
      <alignment vertical="top"/>
    </xf>
    <xf numFmtId="0" fontId="54" fillId="0" borderId="0" xfId="0" applyFont="1" applyAlignment="1">
      <alignment vertical="top" wrapText="1"/>
    </xf>
    <xf numFmtId="0" fontId="54" fillId="0" borderId="0" xfId="0" applyFont="1" applyAlignment="1">
      <alignment vertical="top"/>
    </xf>
    <xf numFmtId="0" fontId="0" fillId="0" borderId="13"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0" borderId="14" xfId="0" applyBorder="1" applyAlignment="1">
      <alignment vertical="center"/>
    </xf>
    <xf numFmtId="0" fontId="0" fillId="0" borderId="0" xfId="0" applyFill="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47" fillId="0" borderId="0" xfId="0" applyFont="1" applyAlignment="1">
      <alignment vertical="center"/>
    </xf>
    <xf numFmtId="0" fontId="0" fillId="0" borderId="15" xfId="0" applyBorder="1" applyAlignment="1">
      <alignment horizontal="center" vertical="center"/>
    </xf>
    <xf numFmtId="0" fontId="0" fillId="0" borderId="13"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12" xfId="0" applyFill="1" applyBorder="1" applyAlignment="1">
      <alignment vertical="center"/>
    </xf>
    <xf numFmtId="0" fontId="0" fillId="33" borderId="0" xfId="0" applyFill="1" applyBorder="1" applyAlignment="1">
      <alignment vertical="center"/>
    </xf>
    <xf numFmtId="0" fontId="0" fillId="33" borderId="18" xfId="0" applyFill="1" applyBorder="1" applyAlignment="1">
      <alignment vertical="center"/>
    </xf>
    <xf numFmtId="0" fontId="0" fillId="34" borderId="19" xfId="0" applyFill="1" applyBorder="1" applyAlignment="1">
      <alignment vertical="center"/>
    </xf>
    <xf numFmtId="0" fontId="0" fillId="34" borderId="12" xfId="0" applyFill="1" applyBorder="1" applyAlignment="1">
      <alignment vertical="center"/>
    </xf>
    <xf numFmtId="0" fontId="0" fillId="34" borderId="18" xfId="0" applyFill="1" applyBorder="1" applyAlignment="1">
      <alignment vertical="center"/>
    </xf>
    <xf numFmtId="0" fontId="0" fillId="34" borderId="20" xfId="0" applyFill="1" applyBorder="1" applyAlignment="1">
      <alignment vertical="center"/>
    </xf>
    <xf numFmtId="0" fontId="0" fillId="34" borderId="0" xfId="0" applyFill="1" applyBorder="1" applyAlignment="1">
      <alignment vertical="center"/>
    </xf>
    <xf numFmtId="0" fontId="0" fillId="17" borderId="10" xfId="0" applyFill="1" applyBorder="1" applyAlignment="1">
      <alignment vertical="center"/>
    </xf>
    <xf numFmtId="0" fontId="0" fillId="17" borderId="11" xfId="0" applyFill="1" applyBorder="1" applyAlignment="1">
      <alignment vertical="center"/>
    </xf>
    <xf numFmtId="0" fontId="0" fillId="35" borderId="12" xfId="0" applyFill="1" applyBorder="1" applyAlignment="1">
      <alignment vertical="center"/>
    </xf>
    <xf numFmtId="0" fontId="0" fillId="35" borderId="0" xfId="0" applyFill="1" applyBorder="1" applyAlignment="1">
      <alignment vertical="center"/>
    </xf>
    <xf numFmtId="0" fontId="0" fillId="35" borderId="21" xfId="0" applyFill="1" applyBorder="1" applyAlignment="1">
      <alignment vertical="center"/>
    </xf>
    <xf numFmtId="38" fontId="53" fillId="0" borderId="22" xfId="49" applyFont="1" applyFill="1" applyBorder="1" applyAlignment="1">
      <alignment vertical="center"/>
    </xf>
    <xf numFmtId="0" fontId="0" fillId="0" borderId="0" xfId="0" applyAlignment="1" applyProtection="1">
      <alignment vertical="center"/>
      <protection locked="0"/>
    </xf>
    <xf numFmtId="0" fontId="0" fillId="0" borderId="0" xfId="0" applyBorder="1" applyAlignment="1">
      <alignment vertical="center"/>
    </xf>
    <xf numFmtId="0" fontId="0" fillId="0" borderId="15" xfId="0" applyBorder="1" applyAlignment="1">
      <alignment vertical="top"/>
    </xf>
    <xf numFmtId="0" fontId="0" fillId="0" borderId="0" xfId="0" applyAlignment="1">
      <alignment vertical="center"/>
    </xf>
    <xf numFmtId="0" fontId="0" fillId="0" borderId="0" xfId="0" applyAlignment="1">
      <alignment horizontal="center" vertical="center"/>
    </xf>
    <xf numFmtId="38" fontId="0" fillId="0" borderId="0" xfId="0" applyNumberFormat="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top"/>
    </xf>
    <xf numFmtId="0" fontId="0" fillId="0" borderId="10" xfId="0" applyFill="1" applyBorder="1" applyAlignment="1">
      <alignment vertical="center"/>
    </xf>
    <xf numFmtId="0" fontId="0" fillId="0" borderId="11" xfId="0" applyFill="1" applyBorder="1" applyAlignment="1">
      <alignment vertical="center"/>
    </xf>
    <xf numFmtId="38" fontId="53" fillId="0" borderId="11" xfId="49" applyFont="1" applyFill="1" applyBorder="1" applyAlignment="1">
      <alignment vertical="center"/>
    </xf>
    <xf numFmtId="38" fontId="53" fillId="0" borderId="11" xfId="49" applyFont="1" applyFill="1" applyBorder="1" applyAlignment="1">
      <alignment horizontal="center" vertical="center"/>
    </xf>
    <xf numFmtId="38" fontId="53" fillId="0" borderId="23" xfId="49"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vertical="top"/>
    </xf>
    <xf numFmtId="0" fontId="0" fillId="0" borderId="0" xfId="0" applyBorder="1" applyAlignment="1">
      <alignment vertical="top"/>
    </xf>
    <xf numFmtId="0" fontId="54" fillId="0" borderId="0" xfId="0" applyFont="1" applyAlignment="1">
      <alignment vertical="top" wrapText="1"/>
    </xf>
    <xf numFmtId="0" fontId="54" fillId="0" borderId="0" xfId="0" applyFont="1" applyAlignment="1">
      <alignment vertical="top"/>
    </xf>
    <xf numFmtId="0" fontId="0" fillId="0" borderId="13"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0" borderId="14" xfId="0" applyBorder="1" applyAlignment="1">
      <alignment vertical="center"/>
    </xf>
    <xf numFmtId="0" fontId="0" fillId="0" borderId="0" xfId="0" applyFill="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47" fillId="0" borderId="0" xfId="0" applyFont="1" applyAlignment="1">
      <alignment vertical="center"/>
    </xf>
    <xf numFmtId="0" fontId="0" fillId="0" borderId="15" xfId="0" applyBorder="1" applyAlignment="1">
      <alignment horizontal="center" vertical="center"/>
    </xf>
    <xf numFmtId="0" fontId="0" fillId="0" borderId="13"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12" xfId="0" applyFill="1" applyBorder="1" applyAlignment="1">
      <alignment vertical="center"/>
    </xf>
    <xf numFmtId="0" fontId="0" fillId="33" borderId="0" xfId="0" applyFill="1" applyBorder="1" applyAlignment="1">
      <alignment vertical="center"/>
    </xf>
    <xf numFmtId="0" fontId="0" fillId="33" borderId="18" xfId="0" applyFill="1" applyBorder="1" applyAlignment="1">
      <alignment vertical="center"/>
    </xf>
    <xf numFmtId="0" fontId="0" fillId="34" borderId="19" xfId="0" applyFill="1" applyBorder="1" applyAlignment="1">
      <alignment vertical="center"/>
    </xf>
    <xf numFmtId="0" fontId="0" fillId="34" borderId="12" xfId="0" applyFill="1" applyBorder="1" applyAlignment="1">
      <alignment vertical="center"/>
    </xf>
    <xf numFmtId="0" fontId="0" fillId="34" borderId="18" xfId="0" applyFill="1" applyBorder="1" applyAlignment="1">
      <alignment vertical="center"/>
    </xf>
    <xf numFmtId="0" fontId="0" fillId="34" borderId="20" xfId="0" applyFill="1" applyBorder="1" applyAlignment="1">
      <alignment vertical="center"/>
    </xf>
    <xf numFmtId="0" fontId="0" fillId="34" borderId="0" xfId="0" applyFill="1" applyBorder="1" applyAlignment="1">
      <alignment vertical="center"/>
    </xf>
    <xf numFmtId="0" fontId="0" fillId="17" borderId="10" xfId="0" applyFill="1" applyBorder="1" applyAlignment="1">
      <alignment vertical="center"/>
    </xf>
    <xf numFmtId="0" fontId="0" fillId="17" borderId="11" xfId="0" applyFill="1" applyBorder="1" applyAlignment="1">
      <alignment vertical="center"/>
    </xf>
    <xf numFmtId="0" fontId="0" fillId="35" borderId="12" xfId="0" applyFill="1" applyBorder="1" applyAlignment="1">
      <alignment vertical="center"/>
    </xf>
    <xf numFmtId="0" fontId="0" fillId="35" borderId="0" xfId="0" applyFill="1" applyBorder="1" applyAlignment="1">
      <alignment vertical="center"/>
    </xf>
    <xf numFmtId="0" fontId="0" fillId="35" borderId="21" xfId="0" applyFill="1" applyBorder="1" applyAlignment="1">
      <alignment vertical="center"/>
    </xf>
    <xf numFmtId="38" fontId="53" fillId="0" borderId="22" xfId="49" applyFont="1" applyFill="1" applyBorder="1" applyAlignment="1">
      <alignment vertical="center"/>
    </xf>
    <xf numFmtId="38" fontId="53" fillId="0" borderId="24" xfId="49" applyFont="1" applyFill="1" applyBorder="1" applyAlignment="1">
      <alignment horizontal="center" vertical="center"/>
    </xf>
    <xf numFmtId="0" fontId="0" fillId="0" borderId="0" xfId="0" applyBorder="1" applyAlignment="1">
      <alignment vertical="center"/>
    </xf>
    <xf numFmtId="0" fontId="0" fillId="0" borderId="15" xfId="0" applyBorder="1" applyAlignment="1">
      <alignment vertical="top"/>
    </xf>
    <xf numFmtId="0" fontId="0" fillId="0" borderId="18" xfId="0" applyBorder="1" applyAlignment="1">
      <alignment horizontal="center" vertical="center"/>
    </xf>
    <xf numFmtId="0" fontId="56" fillId="0" borderId="0" xfId="0" applyFont="1" applyAlignment="1">
      <alignment vertical="center"/>
    </xf>
    <xf numFmtId="0" fontId="56" fillId="0" borderId="19" xfId="0" applyFont="1" applyBorder="1" applyAlignment="1">
      <alignment vertical="center"/>
    </xf>
    <xf numFmtId="0" fontId="56" fillId="0" borderId="20" xfId="0" applyFont="1" applyBorder="1" applyAlignment="1">
      <alignment vertical="center"/>
    </xf>
    <xf numFmtId="0" fontId="56" fillId="0" borderId="25" xfId="0" applyFont="1" applyBorder="1" applyAlignment="1">
      <alignment vertical="center"/>
    </xf>
    <xf numFmtId="0" fontId="56" fillId="0" borderId="12" xfId="0" applyFont="1" applyBorder="1" applyAlignment="1">
      <alignment vertical="center"/>
    </xf>
    <xf numFmtId="0" fontId="56" fillId="0" borderId="0"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15" xfId="0" applyFont="1" applyBorder="1" applyAlignment="1">
      <alignment vertical="center"/>
    </xf>
    <xf numFmtId="0" fontId="56" fillId="0" borderId="27" xfId="0"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Border="1"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177" fontId="53" fillId="0" borderId="0" xfId="49" applyNumberFormat="1"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59" fillId="0" borderId="0" xfId="0" applyFont="1" applyAlignment="1">
      <alignment horizontal="center" vertical="center"/>
    </xf>
    <xf numFmtId="0" fontId="60" fillId="0" borderId="0" xfId="0" applyFont="1" applyAlignment="1">
      <alignment horizontal="center" vertical="center"/>
    </xf>
    <xf numFmtId="0" fontId="61" fillId="0" borderId="0" xfId="43" applyFont="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0" xfId="0" applyAlignment="1">
      <alignment horizontal="left" vertical="center"/>
    </xf>
    <xf numFmtId="179" fontId="53" fillId="36" borderId="28" xfId="49" applyNumberFormat="1" applyFont="1" applyFill="1" applyBorder="1" applyAlignment="1" applyProtection="1">
      <alignment horizontal="center" vertical="center"/>
      <protection locked="0"/>
    </xf>
    <xf numFmtId="179" fontId="53" fillId="36" borderId="29" xfId="49" applyNumberFormat="1" applyFont="1" applyFill="1" applyBorder="1" applyAlignment="1" applyProtection="1">
      <alignment horizontal="center" vertical="center"/>
      <protection locked="0"/>
    </xf>
    <xf numFmtId="179" fontId="53" fillId="36" borderId="30" xfId="49" applyNumberFormat="1" applyFont="1" applyFill="1" applyBorder="1" applyAlignment="1" applyProtection="1">
      <alignment horizontal="center" vertical="center"/>
      <protection locked="0"/>
    </xf>
    <xf numFmtId="0" fontId="0" fillId="0" borderId="31" xfId="0" applyBorder="1" applyAlignment="1">
      <alignment horizontal="left" vertical="center"/>
    </xf>
    <xf numFmtId="0" fontId="54" fillId="0" borderId="0" xfId="0" applyFont="1" applyAlignment="1">
      <alignment horizontal="left" vertical="top" wrapText="1"/>
    </xf>
    <xf numFmtId="38" fontId="53" fillId="0" borderId="32" xfId="49" applyFont="1" applyFill="1" applyBorder="1" applyAlignment="1">
      <alignment horizontal="center" vertical="center"/>
    </xf>
    <xf numFmtId="38" fontId="53" fillId="0" borderId="33" xfId="49" applyFont="1" applyFill="1" applyBorder="1" applyAlignment="1">
      <alignment horizontal="center" vertical="center"/>
    </xf>
    <xf numFmtId="38" fontId="53" fillId="0" borderId="34" xfId="49" applyFont="1" applyFill="1" applyBorder="1" applyAlignment="1">
      <alignment horizontal="center" vertical="center"/>
    </xf>
    <xf numFmtId="38" fontId="53" fillId="34" borderId="35" xfId="49" applyFont="1" applyFill="1" applyBorder="1" applyAlignment="1" applyProtection="1">
      <alignment horizontal="center" vertical="center"/>
      <protection locked="0"/>
    </xf>
    <xf numFmtId="38" fontId="53" fillId="34" borderId="36" xfId="49" applyFont="1" applyFill="1" applyBorder="1" applyAlignment="1" applyProtection="1">
      <alignment horizontal="center" vertical="center"/>
      <protection locked="0"/>
    </xf>
    <xf numFmtId="38" fontId="0" fillId="37" borderId="13" xfId="49"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1" xfId="0" applyBorder="1" applyAlignment="1">
      <alignment horizontal="center" vertical="center"/>
    </xf>
    <xf numFmtId="176" fontId="0" fillId="37" borderId="37" xfId="0" applyNumberFormat="1" applyFill="1" applyBorder="1" applyAlignment="1" applyProtection="1">
      <alignment horizontal="center" vertical="center"/>
      <protection locked="0"/>
    </xf>
    <xf numFmtId="176" fontId="0" fillId="37" borderId="11" xfId="0" applyNumberFormat="1" applyFill="1" applyBorder="1" applyAlignment="1" applyProtection="1">
      <alignment horizontal="center" vertical="center"/>
      <protection locked="0"/>
    </xf>
    <xf numFmtId="176" fontId="0" fillId="37" borderId="14" xfId="0" applyNumberFormat="1" applyFill="1" applyBorder="1" applyAlignment="1" applyProtection="1">
      <alignment horizontal="center" vertical="center"/>
      <protection locked="0"/>
    </xf>
    <xf numFmtId="38" fontId="53" fillId="0" borderId="38" xfId="49" applyFont="1" applyFill="1" applyBorder="1" applyAlignment="1">
      <alignment horizontal="center" vertical="center"/>
    </xf>
    <xf numFmtId="38" fontId="53" fillId="0" borderId="39" xfId="49" applyFont="1" applyFill="1" applyBorder="1" applyAlignment="1">
      <alignment horizontal="center" vertical="center"/>
    </xf>
    <xf numFmtId="38" fontId="53" fillId="0" borderId="40" xfId="49" applyFont="1" applyFill="1" applyBorder="1" applyAlignment="1">
      <alignment horizontal="center" vertical="center"/>
    </xf>
    <xf numFmtId="38" fontId="53" fillId="0" borderId="41" xfId="49" applyFont="1" applyFill="1" applyBorder="1" applyAlignment="1">
      <alignment horizontal="center" vertical="center"/>
    </xf>
    <xf numFmtId="38" fontId="53" fillId="0" borderId="42" xfId="49" applyFont="1" applyFill="1" applyBorder="1" applyAlignment="1">
      <alignment horizontal="center" vertical="center"/>
    </xf>
    <xf numFmtId="38" fontId="53" fillId="0" borderId="43" xfId="49" applyFont="1" applyFill="1" applyBorder="1" applyAlignment="1">
      <alignment horizontal="center" vertical="center"/>
    </xf>
    <xf numFmtId="38" fontId="53" fillId="0" borderId="44" xfId="49" applyFont="1" applyFill="1" applyBorder="1" applyAlignment="1">
      <alignment horizontal="center" vertical="center"/>
    </xf>
    <xf numFmtId="38" fontId="53" fillId="0" borderId="45" xfId="49" applyFont="1" applyFill="1" applyBorder="1" applyAlignment="1">
      <alignment horizontal="center" vertical="center"/>
    </xf>
    <xf numFmtId="38" fontId="53" fillId="0" borderId="46" xfId="49" applyFont="1" applyFill="1" applyBorder="1" applyAlignment="1">
      <alignment horizontal="center" vertical="center"/>
    </xf>
    <xf numFmtId="38" fontId="53" fillId="0" borderId="47" xfId="49" applyFont="1" applyFill="1" applyBorder="1" applyAlignment="1">
      <alignment horizontal="center" vertical="center"/>
    </xf>
    <xf numFmtId="38" fontId="53" fillId="0" borderId="48" xfId="49" applyFont="1" applyFill="1" applyBorder="1" applyAlignment="1">
      <alignment horizontal="center" vertical="center"/>
    </xf>
    <xf numFmtId="38" fontId="53" fillId="0" borderId="49" xfId="49" applyFont="1" applyFill="1" applyBorder="1" applyAlignment="1">
      <alignment horizontal="center" vertical="center"/>
    </xf>
    <xf numFmtId="38" fontId="53" fillId="0" borderId="50" xfId="49" applyFont="1" applyFill="1" applyBorder="1" applyAlignment="1">
      <alignment horizontal="center" vertical="center"/>
    </xf>
    <xf numFmtId="38" fontId="53" fillId="0" borderId="51" xfId="49" applyFont="1" applyFill="1" applyBorder="1" applyAlignment="1">
      <alignment horizontal="center" vertical="center"/>
    </xf>
    <xf numFmtId="38" fontId="53" fillId="0" borderId="52" xfId="49" applyFont="1" applyFill="1" applyBorder="1" applyAlignment="1">
      <alignment horizontal="center" vertical="center"/>
    </xf>
    <xf numFmtId="38" fontId="0" fillId="37" borderId="10" xfId="49" applyFont="1" applyFill="1" applyBorder="1" applyAlignment="1" applyProtection="1">
      <alignment horizontal="center" vertical="center"/>
      <protection locked="0"/>
    </xf>
    <xf numFmtId="38" fontId="0" fillId="37" borderId="11" xfId="49" applyFont="1" applyFill="1" applyBorder="1" applyAlignment="1" applyProtection="1">
      <alignment horizontal="center" vertical="center"/>
      <protection locked="0"/>
    </xf>
    <xf numFmtId="9" fontId="0" fillId="0" borderId="12" xfId="42" applyFont="1" applyFill="1" applyBorder="1" applyAlignment="1" applyProtection="1">
      <alignment horizontal="center" vertical="top"/>
      <protection/>
    </xf>
    <xf numFmtId="9" fontId="0" fillId="0" borderId="0" xfId="42" applyFont="1" applyFill="1" applyBorder="1" applyAlignment="1" applyProtection="1">
      <alignment horizontal="center" vertical="top"/>
      <protection/>
    </xf>
    <xf numFmtId="38" fontId="53" fillId="0" borderId="53" xfId="49"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38" fontId="53" fillId="34" borderId="54" xfId="49" applyFont="1" applyFill="1" applyBorder="1" applyAlignment="1" applyProtection="1">
      <alignment horizontal="center" vertical="center"/>
      <protection locked="0"/>
    </xf>
    <xf numFmtId="38" fontId="53" fillId="34" borderId="55" xfId="49" applyFont="1" applyFill="1" applyBorder="1" applyAlignment="1" applyProtection="1">
      <alignment horizontal="center" vertical="center"/>
      <protection locked="0"/>
    </xf>
    <xf numFmtId="38" fontId="53" fillId="38" borderId="56" xfId="49" applyFont="1" applyFill="1" applyBorder="1" applyAlignment="1" applyProtection="1">
      <alignment horizontal="center" vertical="center"/>
      <protection locked="0"/>
    </xf>
    <xf numFmtId="38" fontId="53" fillId="38" borderId="57" xfId="49" applyFont="1" applyFill="1" applyBorder="1" applyAlignment="1" applyProtection="1">
      <alignment horizontal="center" vertical="center"/>
      <protection locked="0"/>
    </xf>
    <xf numFmtId="38" fontId="53" fillId="34" borderId="56" xfId="49" applyFont="1" applyFill="1" applyBorder="1" applyAlignment="1" applyProtection="1">
      <alignment horizontal="center" vertical="center"/>
      <protection locked="0"/>
    </xf>
    <xf numFmtId="38" fontId="53" fillId="34" borderId="57" xfId="49" applyFont="1" applyFill="1" applyBorder="1" applyAlignment="1" applyProtection="1">
      <alignment horizontal="center" vertical="center"/>
      <protection locked="0"/>
    </xf>
    <xf numFmtId="0" fontId="54" fillId="0" borderId="0" xfId="0" applyFont="1" applyAlignment="1">
      <alignment vertical="top" wrapText="1"/>
    </xf>
    <xf numFmtId="38" fontId="53" fillId="0" borderId="58" xfId="49" applyFont="1" applyFill="1" applyBorder="1" applyAlignment="1">
      <alignment horizontal="center" vertical="center"/>
    </xf>
    <xf numFmtId="38" fontId="53" fillId="0" borderId="56" xfId="49" applyFont="1" applyFill="1" applyBorder="1" applyAlignment="1">
      <alignment horizontal="center" vertical="center"/>
    </xf>
    <xf numFmtId="38" fontId="53" fillId="0" borderId="59" xfId="49" applyFont="1" applyFill="1" applyBorder="1" applyAlignment="1">
      <alignment horizontal="center" vertical="center"/>
    </xf>
    <xf numFmtId="0" fontId="53" fillId="38" borderId="60" xfId="0" applyFont="1" applyFill="1" applyBorder="1" applyAlignment="1">
      <alignment horizontal="center" vertical="center"/>
    </xf>
    <xf numFmtId="0" fontId="53" fillId="38" borderId="61" xfId="0" applyFont="1" applyFill="1" applyBorder="1" applyAlignment="1">
      <alignment horizontal="center" vertical="center"/>
    </xf>
    <xf numFmtId="0" fontId="53" fillId="38" borderId="62" xfId="0" applyFont="1" applyFill="1" applyBorder="1" applyAlignment="1">
      <alignment horizontal="center" vertical="center"/>
    </xf>
    <xf numFmtId="176" fontId="0" fillId="37" borderId="13" xfId="0" applyNumberFormat="1" applyFill="1" applyBorder="1" applyAlignment="1" applyProtection="1">
      <alignment horizontal="center" vertical="center"/>
      <protection locked="0"/>
    </xf>
    <xf numFmtId="0" fontId="0" fillId="0" borderId="37" xfId="0" applyBorder="1" applyAlignment="1">
      <alignment horizontal="center" vertical="center"/>
    </xf>
    <xf numFmtId="38" fontId="53" fillId="0" borderId="63" xfId="49" applyFont="1" applyFill="1" applyBorder="1" applyAlignment="1">
      <alignment horizontal="center" vertical="center"/>
    </xf>
    <xf numFmtId="38" fontId="53" fillId="0" borderId="54" xfId="49" applyFont="1" applyFill="1" applyBorder="1" applyAlignment="1">
      <alignment horizontal="center" vertical="center"/>
    </xf>
    <xf numFmtId="38" fontId="53" fillId="0" borderId="64" xfId="49" applyFont="1" applyFill="1" applyBorder="1" applyAlignment="1">
      <alignment horizontal="center" vertical="center"/>
    </xf>
    <xf numFmtId="38" fontId="53" fillId="0" borderId="65" xfId="49" applyFont="1" applyFill="1" applyBorder="1" applyAlignment="1">
      <alignment horizontal="center" vertical="center"/>
    </xf>
    <xf numFmtId="38" fontId="53" fillId="0" borderId="35" xfId="49" applyFont="1" applyFill="1" applyBorder="1" applyAlignment="1">
      <alignment horizontal="center" vertical="center"/>
    </xf>
    <xf numFmtId="38" fontId="53" fillId="0" borderId="66" xfId="49" applyFont="1" applyFill="1" applyBorder="1" applyAlignment="1">
      <alignment horizontal="center" vertical="center"/>
    </xf>
    <xf numFmtId="38" fontId="53" fillId="39" borderId="67" xfId="49" applyFont="1" applyFill="1" applyBorder="1" applyAlignment="1" applyProtection="1">
      <alignment horizontal="center" vertical="center"/>
      <protection locked="0"/>
    </xf>
    <xf numFmtId="38" fontId="53" fillId="39" borderId="68" xfId="49" applyFont="1" applyFill="1" applyBorder="1" applyAlignment="1" applyProtection="1">
      <alignment horizontal="center" vertical="center"/>
      <protection locked="0"/>
    </xf>
    <xf numFmtId="0" fontId="0" fillId="0" borderId="20" xfId="0" applyBorder="1" applyAlignment="1">
      <alignment horizontal="center" vertical="center"/>
    </xf>
    <xf numFmtId="0" fontId="0" fillId="0" borderId="25" xfId="0" applyBorder="1" applyAlignment="1">
      <alignment horizontal="center" vertical="center"/>
    </xf>
    <xf numFmtId="38" fontId="53" fillId="0" borderId="69" xfId="49" applyFont="1" applyFill="1" applyBorder="1" applyAlignment="1">
      <alignment horizontal="center" vertical="center"/>
    </xf>
    <xf numFmtId="38" fontId="53" fillId="0" borderId="70" xfId="49" applyFont="1" applyFill="1" applyBorder="1" applyAlignment="1">
      <alignment horizontal="center" vertical="center"/>
    </xf>
    <xf numFmtId="38" fontId="53" fillId="0" borderId="71" xfId="49" applyFont="1" applyFill="1" applyBorder="1" applyAlignment="1">
      <alignment horizontal="center" vertical="center"/>
    </xf>
    <xf numFmtId="38" fontId="53" fillId="0" borderId="72" xfId="49" applyFont="1" applyFill="1" applyBorder="1" applyAlignment="1">
      <alignment horizontal="center" vertical="center"/>
    </xf>
    <xf numFmtId="0" fontId="0" fillId="0" borderId="73"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0" xfId="0" applyAlignment="1">
      <alignment horizontal="center" vertical="center"/>
    </xf>
    <xf numFmtId="0" fontId="0" fillId="0" borderId="0" xfId="0" applyFont="1" applyAlignment="1">
      <alignment horizontal="center" vertical="center"/>
    </xf>
    <xf numFmtId="0" fontId="55" fillId="0" borderId="15" xfId="0" applyNumberFormat="1" applyFont="1" applyBorder="1" applyAlignment="1">
      <alignment horizontal="center" vertical="center" shrinkToFit="1"/>
    </xf>
    <xf numFmtId="38" fontId="55" fillId="0" borderId="0" xfId="0" applyNumberFormat="1" applyFont="1" applyAlignment="1">
      <alignment horizontal="center" vertical="center" shrinkToFit="1"/>
    </xf>
    <xf numFmtId="0" fontId="55" fillId="0" borderId="0" xfId="0" applyNumberFormat="1" applyFont="1" applyAlignment="1">
      <alignment horizontal="center" vertical="center" shrinkToFit="1"/>
    </xf>
    <xf numFmtId="2" fontId="53" fillId="0" borderId="75" xfId="0" applyNumberFormat="1" applyFont="1" applyFill="1" applyBorder="1" applyAlignment="1" applyProtection="1">
      <alignment horizontal="center" vertical="center"/>
      <protection locked="0"/>
    </xf>
    <xf numFmtId="2" fontId="53" fillId="0" borderId="54" xfId="0" applyNumberFormat="1" applyFont="1" applyFill="1" applyBorder="1" applyAlignment="1" applyProtection="1">
      <alignment horizontal="center" vertical="center"/>
      <protection locked="0"/>
    </xf>
    <xf numFmtId="2" fontId="53" fillId="0" borderId="76" xfId="0" applyNumberFormat="1" applyFont="1" applyFill="1" applyBorder="1" applyAlignment="1" applyProtection="1">
      <alignment horizontal="center" vertical="center"/>
      <protection locked="0"/>
    </xf>
    <xf numFmtId="0" fontId="62" fillId="0" borderId="77" xfId="0" applyFont="1" applyBorder="1" applyAlignment="1" applyProtection="1">
      <alignment horizontal="left" vertical="center" shrinkToFit="1"/>
      <protection locked="0"/>
    </xf>
    <xf numFmtId="0" fontId="62" fillId="0" borderId="67" xfId="0" applyFont="1" applyBorder="1" applyAlignment="1" applyProtection="1">
      <alignment horizontal="left" vertical="center" shrinkToFit="1"/>
      <protection locked="0"/>
    </xf>
    <xf numFmtId="2" fontId="53" fillId="36" borderId="78" xfId="0" applyNumberFormat="1" applyFont="1" applyFill="1" applyBorder="1" applyAlignment="1" applyProtection="1">
      <alignment horizontal="center" vertical="center"/>
      <protection locked="0"/>
    </xf>
    <xf numFmtId="2" fontId="53" fillId="36" borderId="11" xfId="0" applyNumberFormat="1" applyFont="1" applyFill="1" applyBorder="1" applyAlignment="1" applyProtection="1">
      <alignment horizontal="center" vertical="center"/>
      <protection locked="0"/>
    </xf>
    <xf numFmtId="2" fontId="53" fillId="36" borderId="24" xfId="0" applyNumberFormat="1" applyFont="1" applyFill="1" applyBorder="1" applyAlignment="1" applyProtection="1">
      <alignment horizontal="center" vertical="center"/>
      <protection locked="0"/>
    </xf>
    <xf numFmtId="38" fontId="53" fillId="39" borderId="73" xfId="49" applyFont="1" applyFill="1" applyBorder="1" applyAlignment="1" applyProtection="1">
      <alignment horizontal="center" vertical="center"/>
      <protection locked="0"/>
    </xf>
    <xf numFmtId="38" fontId="53" fillId="39" borderId="79" xfId="49" applyFont="1" applyFill="1" applyBorder="1" applyAlignment="1" applyProtection="1">
      <alignment horizontal="center" vertical="center"/>
      <protection locked="0"/>
    </xf>
    <xf numFmtId="38" fontId="53" fillId="39" borderId="54" xfId="49" applyFont="1" applyFill="1" applyBorder="1" applyAlignment="1" applyProtection="1">
      <alignment horizontal="center" vertical="center"/>
      <protection locked="0"/>
    </xf>
    <xf numFmtId="38" fontId="53" fillId="39" borderId="76" xfId="49" applyFont="1" applyFill="1" applyBorder="1" applyAlignment="1" applyProtection="1">
      <alignment horizontal="center" vertical="center"/>
      <protection locked="0"/>
    </xf>
    <xf numFmtId="2" fontId="55" fillId="0" borderId="15" xfId="0" applyNumberFormat="1" applyFont="1" applyBorder="1" applyAlignment="1">
      <alignment horizontal="center" vertical="center"/>
    </xf>
    <xf numFmtId="0" fontId="55" fillId="0" borderId="15" xfId="0" applyFont="1" applyBorder="1" applyAlignment="1">
      <alignment horizontal="center" vertical="center"/>
    </xf>
    <xf numFmtId="0" fontId="54" fillId="0" borderId="10" xfId="0" applyFont="1" applyBorder="1" applyAlignment="1" applyProtection="1">
      <alignment vertical="center" shrinkToFit="1"/>
      <protection locked="0"/>
    </xf>
    <xf numFmtId="0" fontId="54" fillId="0" borderId="11" xfId="0" applyFont="1" applyBorder="1" applyAlignment="1" applyProtection="1">
      <alignment vertical="center" shrinkToFit="1"/>
      <protection locked="0"/>
    </xf>
    <xf numFmtId="0" fontId="54" fillId="0" borderId="80" xfId="0" applyFont="1" applyBorder="1" applyAlignment="1" applyProtection="1">
      <alignment vertical="center" shrinkToFit="1"/>
      <protection locked="0"/>
    </xf>
    <xf numFmtId="38" fontId="53" fillId="39" borderId="35" xfId="49" applyFont="1" applyFill="1" applyBorder="1" applyAlignment="1" applyProtection="1">
      <alignment horizontal="center" vertical="center"/>
      <protection locked="0"/>
    </xf>
    <xf numFmtId="38" fontId="53" fillId="39" borderId="81" xfId="49" applyFont="1" applyFill="1" applyBorder="1" applyAlignment="1" applyProtection="1">
      <alignment horizontal="center" vertical="center"/>
      <protection locked="0"/>
    </xf>
    <xf numFmtId="38" fontId="53" fillId="39" borderId="56" xfId="49" applyFont="1" applyFill="1" applyBorder="1" applyAlignment="1" applyProtection="1">
      <alignment horizontal="center" vertical="center"/>
      <protection locked="0"/>
    </xf>
    <xf numFmtId="38" fontId="53" fillId="39" borderId="82" xfId="49" applyFont="1" applyFill="1" applyBorder="1" applyAlignment="1" applyProtection="1">
      <alignment horizontal="center" vertical="center"/>
      <protection locked="0"/>
    </xf>
    <xf numFmtId="38" fontId="53" fillId="0" borderId="83" xfId="49" applyFont="1" applyFill="1" applyBorder="1" applyAlignment="1">
      <alignment horizontal="center" vertical="center"/>
    </xf>
    <xf numFmtId="38" fontId="53" fillId="38" borderId="71" xfId="49" applyFont="1" applyFill="1" applyBorder="1" applyAlignment="1" applyProtection="1">
      <alignment horizontal="center" vertical="center"/>
      <protection locked="0"/>
    </xf>
    <xf numFmtId="38" fontId="53" fillId="38" borderId="84" xfId="49" applyFont="1" applyFill="1" applyBorder="1" applyAlignment="1" applyProtection="1">
      <alignment horizontal="center" vertical="center"/>
      <protection locked="0"/>
    </xf>
    <xf numFmtId="38" fontId="53" fillId="38" borderId="35" xfId="49" applyFont="1" applyFill="1" applyBorder="1" applyAlignment="1" applyProtection="1">
      <alignment horizontal="center" vertical="center"/>
      <protection locked="0"/>
    </xf>
    <xf numFmtId="38" fontId="53" fillId="38" borderId="36" xfId="49" applyFont="1" applyFill="1" applyBorder="1" applyAlignment="1" applyProtection="1">
      <alignment horizontal="center" vertical="center"/>
      <protection locked="0"/>
    </xf>
    <xf numFmtId="9" fontId="0" fillId="37" borderId="10" xfId="42" applyFont="1" applyFill="1" applyBorder="1" applyAlignment="1" applyProtection="1">
      <alignment horizontal="center" vertical="top"/>
      <protection locked="0"/>
    </xf>
    <xf numFmtId="9" fontId="0" fillId="37" borderId="11" xfId="42" applyFont="1" applyFill="1" applyBorder="1" applyAlignment="1" applyProtection="1">
      <alignment horizontal="center" vertical="top"/>
      <protection locked="0"/>
    </xf>
    <xf numFmtId="9" fontId="0" fillId="37" borderId="14" xfId="42" applyFont="1" applyFill="1" applyBorder="1" applyAlignment="1" applyProtection="1">
      <alignment horizontal="center" vertical="top"/>
      <protection locked="0"/>
    </xf>
    <xf numFmtId="2" fontId="55" fillId="0" borderId="20" xfId="0" applyNumberFormat="1" applyFont="1" applyBorder="1" applyAlignment="1">
      <alignment horizontal="center" vertical="center"/>
    </xf>
    <xf numFmtId="0" fontId="55" fillId="0" borderId="20" xfId="0" applyFont="1" applyBorder="1" applyAlignment="1">
      <alignment horizontal="center" vertical="center"/>
    </xf>
    <xf numFmtId="0" fontId="0" fillId="0" borderId="85"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38" fontId="53" fillId="0" borderId="86" xfId="49" applyFont="1" applyFill="1" applyBorder="1" applyAlignment="1">
      <alignment horizontal="center" vertical="center"/>
    </xf>
    <xf numFmtId="0" fontId="0" fillId="0" borderId="0" xfId="0" applyAlignment="1" applyProtection="1">
      <alignment horizontal="center" vertical="center"/>
      <protection/>
    </xf>
    <xf numFmtId="178" fontId="47" fillId="0" borderId="0" xfId="49" applyNumberFormat="1" applyFont="1" applyAlignment="1">
      <alignment horizontal="center" vertical="center"/>
    </xf>
    <xf numFmtId="2" fontId="55" fillId="0" borderId="0" xfId="0" applyNumberFormat="1" applyFont="1" applyAlignment="1">
      <alignment horizontal="center" vertical="center"/>
    </xf>
    <xf numFmtId="0" fontId="55" fillId="0" borderId="0" xfId="0" applyFont="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38" fontId="0" fillId="0" borderId="0" xfId="49" applyFont="1" applyBorder="1" applyAlignment="1">
      <alignment horizontal="center" vertical="center"/>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53" fillId="0" borderId="0" xfId="0" applyFont="1" applyFill="1" applyBorder="1" applyAlignment="1">
      <alignment horizontal="center" vertical="center"/>
    </xf>
    <xf numFmtId="38" fontId="53" fillId="0" borderId="0" xfId="49" applyFont="1" applyFill="1" applyBorder="1" applyAlignment="1">
      <alignment horizontal="center" vertical="center"/>
    </xf>
    <xf numFmtId="0" fontId="0" fillId="0" borderId="0" xfId="0" applyAlignment="1" quotePrefix="1">
      <alignment horizontal="center" vertical="center"/>
    </xf>
    <xf numFmtId="38" fontId="53" fillId="34" borderId="73" xfId="49" applyFont="1" applyFill="1" applyBorder="1" applyAlignment="1" applyProtection="1">
      <alignment horizontal="center" vertical="center"/>
      <protection locked="0"/>
    </xf>
    <xf numFmtId="38" fontId="53" fillId="34" borderId="87" xfId="49" applyFont="1" applyFill="1" applyBorder="1" applyAlignment="1" applyProtection="1">
      <alignment horizontal="center" vertical="center"/>
      <protection locked="0"/>
    </xf>
    <xf numFmtId="38" fontId="55" fillId="0" borderId="20" xfId="0" applyNumberFormat="1" applyFont="1" applyBorder="1" applyAlignment="1">
      <alignment horizontal="center" vertical="center" shrinkToFit="1"/>
    </xf>
    <xf numFmtId="0" fontId="55" fillId="0" borderId="20" xfId="0" applyNumberFormat="1" applyFont="1" applyBorder="1" applyAlignment="1">
      <alignment horizontal="center" vertical="center" shrinkToFit="1"/>
    </xf>
    <xf numFmtId="0" fontId="62" fillId="0" borderId="88" xfId="0" applyFont="1" applyBorder="1" applyAlignment="1" applyProtection="1">
      <alignment horizontal="left" vertical="center" shrinkToFit="1"/>
      <protection locked="0"/>
    </xf>
    <xf numFmtId="0" fontId="62" fillId="0" borderId="89" xfId="0" applyFont="1" applyBorder="1" applyAlignment="1" applyProtection="1">
      <alignment horizontal="left" vertical="center" shrinkToFit="1"/>
      <protection locked="0"/>
    </xf>
    <xf numFmtId="0" fontId="62" fillId="0" borderId="35" xfId="0" applyFont="1" applyBorder="1" applyAlignment="1" applyProtection="1">
      <alignment horizontal="left" vertical="center" shrinkToFit="1"/>
      <protection locked="0"/>
    </xf>
    <xf numFmtId="0" fontId="62" fillId="0" borderId="36" xfId="0" applyFont="1" applyBorder="1" applyAlignment="1" applyProtection="1">
      <alignment horizontal="left" vertical="center" shrinkToFit="1"/>
      <protection locked="0"/>
    </xf>
    <xf numFmtId="0" fontId="62" fillId="0" borderId="90" xfId="0" applyFont="1" applyBorder="1" applyAlignment="1" applyProtection="1">
      <alignment horizontal="left" vertical="center" shrinkToFit="1"/>
      <protection locked="0"/>
    </xf>
    <xf numFmtId="0" fontId="62" fillId="0" borderId="54" xfId="0" applyFont="1" applyBorder="1" applyAlignment="1" applyProtection="1">
      <alignment horizontal="left" vertical="center" shrinkToFit="1"/>
      <protection locked="0"/>
    </xf>
    <xf numFmtId="0" fontId="62" fillId="0" borderId="55" xfId="0" applyFont="1" applyBorder="1" applyAlignment="1" applyProtection="1">
      <alignment horizontal="left" vertical="center" shrinkToFit="1"/>
      <protection locked="0"/>
    </xf>
    <xf numFmtId="0" fontId="0" fillId="0" borderId="85" xfId="0" applyBorder="1" applyAlignment="1" applyProtection="1">
      <alignment horizontal="right" vertical="center"/>
      <protection locked="0"/>
    </xf>
    <xf numFmtId="0" fontId="0" fillId="0" borderId="73" xfId="0" applyBorder="1" applyAlignment="1" applyProtection="1">
      <alignment horizontal="right" vertical="center"/>
      <protection locked="0"/>
    </xf>
    <xf numFmtId="177" fontId="55" fillId="0" borderId="0" xfId="49" applyNumberFormat="1" applyFont="1" applyAlignment="1">
      <alignment horizontal="center" vertical="center"/>
    </xf>
    <xf numFmtId="0" fontId="53" fillId="0" borderId="0" xfId="0" applyFont="1" applyAlignment="1">
      <alignment horizontal="left" vertical="center"/>
    </xf>
    <xf numFmtId="0" fontId="53" fillId="0" borderId="0" xfId="0" applyFont="1" applyAlignment="1" applyProtection="1">
      <alignment horizontal="right" vertical="center"/>
      <protection locked="0"/>
    </xf>
    <xf numFmtId="2" fontId="53" fillId="36" borderId="91" xfId="0" applyNumberFormat="1" applyFont="1" applyFill="1" applyBorder="1" applyAlignment="1" applyProtection="1">
      <alignment horizontal="center" vertical="center"/>
      <protection locked="0"/>
    </xf>
    <xf numFmtId="2" fontId="53" fillId="36" borderId="92" xfId="0" applyNumberFormat="1" applyFont="1" applyFill="1" applyBorder="1" applyAlignment="1" applyProtection="1">
      <alignment horizontal="center" vertical="center"/>
      <protection locked="0"/>
    </xf>
    <xf numFmtId="2" fontId="53" fillId="36" borderId="93" xfId="0" applyNumberFormat="1" applyFont="1" applyFill="1" applyBorder="1" applyAlignment="1" applyProtection="1">
      <alignment horizontal="center" vertical="center"/>
      <protection locked="0"/>
    </xf>
    <xf numFmtId="2" fontId="53" fillId="36" borderId="94" xfId="0" applyNumberFormat="1" applyFont="1" applyFill="1" applyBorder="1" applyAlignment="1" applyProtection="1">
      <alignment horizontal="center" vertical="center"/>
      <protection locked="0"/>
    </xf>
    <xf numFmtId="2" fontId="53" fillId="36" borderId="67" xfId="0" applyNumberFormat="1" applyFont="1" applyFill="1" applyBorder="1" applyAlignment="1" applyProtection="1">
      <alignment horizontal="center" vertical="center"/>
      <protection locked="0"/>
    </xf>
    <xf numFmtId="2" fontId="53" fillId="36" borderId="68" xfId="0" applyNumberFormat="1" applyFont="1" applyFill="1" applyBorder="1" applyAlignment="1" applyProtection="1">
      <alignment horizontal="center" vertical="center"/>
      <protection locked="0"/>
    </xf>
    <xf numFmtId="2" fontId="53" fillId="36" borderId="95" xfId="0" applyNumberFormat="1" applyFont="1" applyFill="1" applyBorder="1" applyAlignment="1" applyProtection="1">
      <alignment horizontal="center" vertical="center"/>
      <protection locked="0"/>
    </xf>
    <xf numFmtId="2" fontId="53" fillId="36" borderId="35" xfId="0" applyNumberFormat="1" applyFont="1" applyFill="1" applyBorder="1" applyAlignment="1" applyProtection="1">
      <alignment horizontal="center" vertical="center"/>
      <protection locked="0"/>
    </xf>
    <xf numFmtId="2" fontId="53" fillId="36" borderId="81" xfId="0" applyNumberFormat="1" applyFont="1" applyFill="1" applyBorder="1" applyAlignment="1" applyProtection="1">
      <alignment horizontal="center" vertical="center"/>
      <protection locked="0"/>
    </xf>
    <xf numFmtId="2" fontId="53" fillId="36" borderId="75" xfId="0" applyNumberFormat="1" applyFont="1" applyFill="1" applyBorder="1" applyAlignment="1" applyProtection="1">
      <alignment horizontal="center" vertical="center"/>
      <protection locked="0"/>
    </xf>
    <xf numFmtId="2" fontId="53" fillId="36" borderId="54" xfId="0" applyNumberFormat="1" applyFont="1" applyFill="1" applyBorder="1" applyAlignment="1" applyProtection="1">
      <alignment horizontal="center" vertical="center"/>
      <protection locked="0"/>
    </xf>
    <xf numFmtId="2" fontId="53" fillId="36" borderId="76" xfId="0" applyNumberFormat="1" applyFont="1" applyFill="1" applyBorder="1" applyAlignment="1" applyProtection="1">
      <alignment horizontal="center" vertical="center"/>
      <protection locked="0"/>
    </xf>
    <xf numFmtId="2" fontId="53" fillId="36" borderId="96" xfId="0" applyNumberFormat="1" applyFont="1" applyFill="1" applyBorder="1" applyAlignment="1" applyProtection="1">
      <alignment horizontal="center" vertical="center"/>
      <protection locked="0"/>
    </xf>
    <xf numFmtId="2" fontId="53" fillId="36" borderId="20" xfId="0" applyNumberFormat="1" applyFont="1" applyFill="1" applyBorder="1" applyAlignment="1" applyProtection="1">
      <alignment horizontal="center" vertical="center"/>
      <protection locked="0"/>
    </xf>
    <xf numFmtId="2" fontId="53" fillId="36" borderId="97" xfId="0" applyNumberFormat="1" applyFont="1" applyFill="1" applyBorder="1" applyAlignment="1" applyProtection="1">
      <alignment horizontal="center" vertical="center"/>
      <protection locked="0"/>
    </xf>
    <xf numFmtId="2" fontId="53" fillId="36" borderId="98" xfId="0" applyNumberFormat="1" applyFont="1" applyFill="1" applyBorder="1" applyAlignment="1" applyProtection="1">
      <alignment horizontal="center" vertical="center"/>
      <protection locked="0"/>
    </xf>
    <xf numFmtId="2" fontId="53" fillId="36" borderId="71" xfId="0" applyNumberFormat="1" applyFont="1" applyFill="1" applyBorder="1" applyAlignment="1" applyProtection="1">
      <alignment horizontal="center" vertical="center"/>
      <protection locked="0"/>
    </xf>
    <xf numFmtId="2" fontId="53" fillId="36" borderId="99" xfId="0" applyNumberFormat="1" applyFont="1" applyFill="1" applyBorder="1" applyAlignment="1" applyProtection="1">
      <alignment horizontal="center" vertical="center"/>
      <protection locked="0"/>
    </xf>
    <xf numFmtId="0" fontId="54" fillId="0" borderId="10" xfId="0" applyFont="1" applyFill="1" applyBorder="1" applyAlignment="1" applyProtection="1">
      <alignment horizontal="left" vertical="center" shrinkToFit="1"/>
      <protection locked="0"/>
    </xf>
    <xf numFmtId="0" fontId="54" fillId="0" borderId="11" xfId="0" applyFont="1" applyFill="1" applyBorder="1" applyAlignment="1" applyProtection="1">
      <alignment horizontal="left" vertical="center" shrinkToFit="1"/>
      <protection locked="0"/>
    </xf>
    <xf numFmtId="0" fontId="54" fillId="0" borderId="23" xfId="0" applyFont="1" applyFill="1" applyBorder="1" applyAlignment="1" applyProtection="1">
      <alignment horizontal="left" vertical="center" shrinkToFit="1"/>
      <protection locked="0"/>
    </xf>
    <xf numFmtId="0" fontId="53" fillId="36" borderId="100" xfId="0" applyFont="1" applyFill="1" applyBorder="1" applyAlignment="1" applyProtection="1">
      <alignment horizontal="center" vertical="center"/>
      <protection locked="0"/>
    </xf>
    <xf numFmtId="0" fontId="53" fillId="36" borderId="73" xfId="0" applyFont="1" applyFill="1" applyBorder="1" applyAlignment="1" applyProtection="1">
      <alignment horizontal="center" vertical="center"/>
      <protection locked="0"/>
    </xf>
    <xf numFmtId="0" fontId="53" fillId="36" borderId="79" xfId="0" applyFont="1" applyFill="1" applyBorder="1" applyAlignment="1" applyProtection="1">
      <alignment horizontal="center" vertical="center"/>
      <protection locked="0"/>
    </xf>
    <xf numFmtId="178" fontId="53" fillId="36" borderId="28" xfId="49" applyNumberFormat="1" applyFont="1" applyFill="1" applyBorder="1" applyAlignment="1">
      <alignment horizontal="center" vertical="center"/>
    </xf>
    <xf numFmtId="178" fontId="53" fillId="36" borderId="29" xfId="49" applyNumberFormat="1" applyFont="1" applyFill="1" applyBorder="1" applyAlignment="1">
      <alignment horizontal="center" vertical="center"/>
    </xf>
    <xf numFmtId="178" fontId="53" fillId="36" borderId="30" xfId="49" applyNumberFormat="1" applyFont="1" applyFill="1" applyBorder="1" applyAlignment="1">
      <alignment horizontal="center" vertical="center"/>
    </xf>
    <xf numFmtId="0" fontId="0" fillId="0" borderId="8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37" borderId="10" xfId="49" applyNumberFormat="1" applyFont="1" applyFill="1" applyBorder="1" applyAlignment="1">
      <alignment horizontal="center" vertical="center"/>
    </xf>
    <xf numFmtId="0" fontId="0" fillId="37" borderId="11" xfId="49" applyNumberFormat="1" applyFont="1" applyFill="1" applyBorder="1" applyAlignment="1">
      <alignment horizontal="center" vertical="center"/>
    </xf>
    <xf numFmtId="9" fontId="0" fillId="0" borderId="12" xfId="42" applyFont="1" applyFill="1" applyBorder="1" applyAlignment="1">
      <alignment horizontal="center" vertical="top"/>
    </xf>
    <xf numFmtId="9" fontId="0" fillId="0" borderId="0" xfId="42" applyFont="1" applyFill="1" applyBorder="1" applyAlignment="1">
      <alignment horizontal="center" vertical="top"/>
    </xf>
    <xf numFmtId="38" fontId="53" fillId="34" borderId="35" xfId="49" applyFont="1" applyFill="1" applyBorder="1" applyAlignment="1">
      <alignment horizontal="center" vertical="center"/>
    </xf>
    <xf numFmtId="38" fontId="53" fillId="34" borderId="36" xfId="49" applyFont="1" applyFill="1" applyBorder="1" applyAlignment="1">
      <alignment horizontal="center" vertical="center"/>
    </xf>
    <xf numFmtId="38" fontId="53" fillId="39" borderId="67" xfId="49" applyFont="1" applyFill="1" applyBorder="1" applyAlignment="1">
      <alignment horizontal="center" vertical="center"/>
    </xf>
    <xf numFmtId="38" fontId="53" fillId="39" borderId="68" xfId="49" applyFont="1" applyFill="1" applyBorder="1" applyAlignment="1">
      <alignment horizontal="center" vertical="center"/>
    </xf>
    <xf numFmtId="38" fontId="53" fillId="34" borderId="56" xfId="49" applyFont="1" applyFill="1" applyBorder="1" applyAlignment="1">
      <alignment horizontal="center" vertical="center"/>
    </xf>
    <xf numFmtId="38" fontId="53" fillId="34" borderId="57" xfId="49" applyFont="1" applyFill="1" applyBorder="1" applyAlignment="1">
      <alignment horizontal="center" vertical="center"/>
    </xf>
    <xf numFmtId="38" fontId="53" fillId="39" borderId="35" xfId="49" applyFont="1" applyFill="1" applyBorder="1" applyAlignment="1">
      <alignment horizontal="center" vertical="center"/>
    </xf>
    <xf numFmtId="38" fontId="53" fillId="39" borderId="81" xfId="49" applyFont="1" applyFill="1" applyBorder="1" applyAlignment="1">
      <alignment horizontal="center" vertical="center"/>
    </xf>
    <xf numFmtId="38" fontId="53" fillId="39" borderId="54" xfId="49" applyFont="1" applyFill="1" applyBorder="1" applyAlignment="1">
      <alignment horizontal="center" vertical="center"/>
    </xf>
    <xf numFmtId="38" fontId="53" fillId="39" borderId="76" xfId="49" applyFont="1" applyFill="1" applyBorder="1" applyAlignment="1">
      <alignment horizontal="center" vertical="center"/>
    </xf>
    <xf numFmtId="38" fontId="53" fillId="34" borderId="54" xfId="49" applyFont="1" applyFill="1" applyBorder="1" applyAlignment="1">
      <alignment horizontal="center" vertical="center"/>
    </xf>
    <xf numFmtId="38" fontId="53" fillId="34" borderId="55" xfId="49" applyFont="1" applyFill="1" applyBorder="1" applyAlignment="1">
      <alignment horizontal="center" vertical="center"/>
    </xf>
    <xf numFmtId="0" fontId="53" fillId="36" borderId="75" xfId="0" applyFont="1" applyFill="1" applyBorder="1" applyAlignment="1">
      <alignment horizontal="center" vertical="center"/>
    </xf>
    <xf numFmtId="0" fontId="53" fillId="36" borderId="54" xfId="0" applyFont="1" applyFill="1" applyBorder="1" applyAlignment="1">
      <alignment horizontal="center" vertical="center"/>
    </xf>
    <xf numFmtId="0" fontId="53" fillId="36" borderId="76" xfId="0" applyFont="1" applyFill="1" applyBorder="1" applyAlignment="1">
      <alignment horizontal="center" vertical="center"/>
    </xf>
    <xf numFmtId="0" fontId="62" fillId="0" borderId="90" xfId="0" applyFont="1" applyBorder="1" applyAlignment="1">
      <alignment horizontal="left" vertical="center" shrinkToFit="1"/>
    </xf>
    <xf numFmtId="0" fontId="62" fillId="0" borderId="54" xfId="0" applyFont="1" applyBorder="1" applyAlignment="1">
      <alignment horizontal="left" vertical="center" shrinkToFit="1"/>
    </xf>
    <xf numFmtId="0" fontId="62" fillId="0" borderId="55" xfId="0" applyFont="1" applyBorder="1" applyAlignment="1">
      <alignment horizontal="left" vertical="center" shrinkToFit="1"/>
    </xf>
    <xf numFmtId="9" fontId="0" fillId="37" borderId="10" xfId="42" applyFont="1" applyFill="1" applyBorder="1" applyAlignment="1">
      <alignment horizontal="center" vertical="top"/>
    </xf>
    <xf numFmtId="9" fontId="0" fillId="37" borderId="11" xfId="42" applyFont="1" applyFill="1" applyBorder="1" applyAlignment="1">
      <alignment horizontal="center" vertical="top"/>
    </xf>
    <xf numFmtId="9" fontId="0" fillId="37" borderId="14" xfId="42" applyFont="1" applyFill="1" applyBorder="1" applyAlignment="1">
      <alignment horizontal="center" vertical="top"/>
    </xf>
    <xf numFmtId="0" fontId="0" fillId="37" borderId="13" xfId="49" applyNumberFormat="1" applyFont="1" applyFill="1" applyBorder="1" applyAlignment="1">
      <alignment horizontal="center" vertical="center"/>
    </xf>
    <xf numFmtId="176" fontId="0" fillId="37" borderId="13" xfId="0" applyNumberFormat="1" applyFill="1" applyBorder="1" applyAlignment="1">
      <alignment horizontal="center" vertical="center"/>
    </xf>
    <xf numFmtId="38" fontId="53" fillId="39" borderId="56" xfId="49" applyFont="1" applyFill="1" applyBorder="1" applyAlignment="1">
      <alignment horizontal="center" vertical="center"/>
    </xf>
    <xf numFmtId="38" fontId="53" fillId="39" borderId="82" xfId="49" applyFont="1" applyFill="1" applyBorder="1" applyAlignment="1">
      <alignment horizontal="center" vertical="center"/>
    </xf>
    <xf numFmtId="38" fontId="53" fillId="38" borderId="56" xfId="49" applyFont="1" applyFill="1" applyBorder="1" applyAlignment="1">
      <alignment horizontal="center" vertical="center"/>
    </xf>
    <xf numFmtId="38" fontId="53" fillId="38" borderId="57" xfId="49" applyFont="1" applyFill="1" applyBorder="1" applyAlignment="1">
      <alignment horizontal="center" vertical="center"/>
    </xf>
    <xf numFmtId="38" fontId="53" fillId="38" borderId="35" xfId="49" applyFont="1" applyFill="1" applyBorder="1" applyAlignment="1">
      <alignment horizontal="center" vertical="center"/>
    </xf>
    <xf numFmtId="38" fontId="53" fillId="38" borderId="36" xfId="49" applyFont="1" applyFill="1" applyBorder="1" applyAlignment="1">
      <alignment horizontal="center" vertical="center"/>
    </xf>
    <xf numFmtId="0" fontId="54" fillId="0" borderId="10" xfId="0" applyFont="1" applyBorder="1" applyAlignment="1">
      <alignment vertical="center" shrinkToFit="1"/>
    </xf>
    <xf numFmtId="0" fontId="54" fillId="0" borderId="11" xfId="0" applyFont="1" applyBorder="1" applyAlignment="1">
      <alignment vertical="center" shrinkToFit="1"/>
    </xf>
    <xf numFmtId="0" fontId="54" fillId="0" borderId="80" xfId="0" applyFont="1" applyBorder="1" applyAlignment="1">
      <alignment vertical="center" shrinkToFit="1"/>
    </xf>
    <xf numFmtId="176" fontId="0" fillId="37" borderId="37" xfId="0" applyNumberFormat="1" applyFill="1" applyBorder="1" applyAlignment="1">
      <alignment horizontal="center" vertical="center"/>
    </xf>
    <xf numFmtId="176" fontId="0" fillId="37" borderId="11" xfId="0" applyNumberFormat="1" applyFill="1" applyBorder="1" applyAlignment="1">
      <alignment horizontal="center" vertical="center"/>
    </xf>
    <xf numFmtId="176" fontId="0" fillId="37" borderId="14" xfId="0" applyNumberFormat="1" applyFill="1" applyBorder="1" applyAlignment="1">
      <alignment horizontal="center" vertical="center"/>
    </xf>
    <xf numFmtId="0" fontId="53" fillId="39" borderId="54" xfId="49" applyNumberFormat="1" applyFont="1" applyFill="1" applyBorder="1" applyAlignment="1">
      <alignment horizontal="center" vertical="center"/>
    </xf>
    <xf numFmtId="0" fontId="53" fillId="39" borderId="76" xfId="49" applyNumberFormat="1" applyFont="1" applyFill="1" applyBorder="1" applyAlignment="1">
      <alignment horizontal="center" vertical="center"/>
    </xf>
    <xf numFmtId="0" fontId="53" fillId="39" borderId="73" xfId="49" applyNumberFormat="1" applyFont="1" applyFill="1" applyBorder="1" applyAlignment="1">
      <alignment horizontal="center" vertical="center"/>
    </xf>
    <xf numFmtId="0" fontId="53" fillId="39" borderId="79" xfId="49" applyNumberFormat="1" applyFont="1" applyFill="1" applyBorder="1" applyAlignment="1">
      <alignment horizontal="center" vertical="center"/>
    </xf>
    <xf numFmtId="0" fontId="53" fillId="34" borderId="73" xfId="49" applyNumberFormat="1" applyFont="1" applyFill="1" applyBorder="1" applyAlignment="1">
      <alignment horizontal="center" vertical="center"/>
    </xf>
    <xf numFmtId="0" fontId="53" fillId="34" borderId="87" xfId="49" applyNumberFormat="1" applyFont="1" applyFill="1" applyBorder="1" applyAlignment="1">
      <alignment horizontal="center" vertical="center"/>
    </xf>
    <xf numFmtId="38" fontId="53" fillId="38" borderId="71" xfId="49" applyFont="1" applyFill="1" applyBorder="1" applyAlignment="1">
      <alignment horizontal="center" vertical="center"/>
    </xf>
    <xf numFmtId="38" fontId="53" fillId="38" borderId="84" xfId="49" applyFont="1" applyFill="1" applyBorder="1" applyAlignment="1">
      <alignment horizontal="center" vertical="center"/>
    </xf>
    <xf numFmtId="38" fontId="55" fillId="0" borderId="15" xfId="49" applyFont="1" applyBorder="1" applyAlignment="1">
      <alignment horizontal="center" vertical="center" shrinkToFit="1"/>
    </xf>
    <xf numFmtId="38" fontId="55" fillId="0" borderId="0" xfId="49" applyFont="1" applyAlignment="1">
      <alignment horizontal="center" vertical="center" shrinkToFit="1"/>
    </xf>
    <xf numFmtId="38" fontId="55" fillId="0" borderId="20" xfId="49" applyFont="1" applyBorder="1" applyAlignment="1">
      <alignment horizontal="center" vertical="center" shrinkToFit="1"/>
    </xf>
    <xf numFmtId="0" fontId="53" fillId="36" borderId="78" xfId="0" applyFont="1" applyFill="1" applyBorder="1" applyAlignment="1">
      <alignment horizontal="center" vertical="center"/>
    </xf>
    <xf numFmtId="0" fontId="53" fillId="36" borderId="11" xfId="0" applyFont="1" applyFill="1" applyBorder="1" applyAlignment="1">
      <alignment horizontal="center" vertical="center"/>
    </xf>
    <xf numFmtId="0" fontId="53" fillId="36" borderId="24" xfId="0" applyFont="1" applyFill="1" applyBorder="1" applyAlignment="1">
      <alignment horizontal="center" vertical="center"/>
    </xf>
    <xf numFmtId="0" fontId="53" fillId="36" borderId="94" xfId="0" applyFont="1" applyFill="1" applyBorder="1" applyAlignment="1">
      <alignment horizontal="center" vertical="center"/>
    </xf>
    <xf numFmtId="0" fontId="53" fillId="36" borderId="67" xfId="0" applyFont="1" applyFill="1" applyBorder="1" applyAlignment="1">
      <alignment horizontal="center" vertical="center"/>
    </xf>
    <xf numFmtId="0" fontId="53" fillId="36" borderId="68" xfId="0" applyFont="1" applyFill="1" applyBorder="1" applyAlignment="1">
      <alignment horizontal="center" vertical="center"/>
    </xf>
    <xf numFmtId="0" fontId="62" fillId="0" borderId="77" xfId="0" applyFont="1" applyBorder="1" applyAlignment="1">
      <alignment horizontal="left" vertical="center" shrinkToFit="1"/>
    </xf>
    <xf numFmtId="0" fontId="62" fillId="0" borderId="67" xfId="0" applyFont="1" applyBorder="1" applyAlignment="1">
      <alignment horizontal="left" vertical="center" shrinkToFit="1"/>
    </xf>
    <xf numFmtId="0" fontId="62" fillId="0" borderId="88" xfId="0" applyFont="1" applyBorder="1" applyAlignment="1">
      <alignment horizontal="left" vertical="center" shrinkToFit="1"/>
    </xf>
    <xf numFmtId="0" fontId="62" fillId="0" borderId="89" xfId="0" applyFont="1" applyBorder="1" applyAlignment="1">
      <alignment horizontal="left" vertical="center" shrinkToFit="1"/>
    </xf>
    <xf numFmtId="0" fontId="62" fillId="0" borderId="35" xfId="0" applyFont="1" applyBorder="1" applyAlignment="1">
      <alignment horizontal="left" vertical="center" shrinkToFit="1"/>
    </xf>
    <xf numFmtId="0" fontId="62" fillId="0" borderId="36" xfId="0" applyFont="1" applyBorder="1" applyAlignment="1">
      <alignment horizontal="left" vertical="center" shrinkToFit="1"/>
    </xf>
    <xf numFmtId="0" fontId="53" fillId="36" borderId="95" xfId="0" applyFont="1" applyFill="1" applyBorder="1" applyAlignment="1">
      <alignment horizontal="center" vertical="center"/>
    </xf>
    <xf numFmtId="0" fontId="53" fillId="36" borderId="35" xfId="0" applyFont="1" applyFill="1" applyBorder="1" applyAlignment="1">
      <alignment horizontal="center" vertical="center"/>
    </xf>
    <xf numFmtId="0" fontId="53" fillId="36" borderId="81" xfId="0" applyFont="1" applyFill="1" applyBorder="1" applyAlignment="1">
      <alignment horizontal="center" vertical="center"/>
    </xf>
    <xf numFmtId="0" fontId="53" fillId="0" borderId="78"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24" xfId="0" applyFont="1" applyFill="1" applyBorder="1" applyAlignment="1">
      <alignment horizontal="center" vertical="center"/>
    </xf>
    <xf numFmtId="2" fontId="53" fillId="36" borderId="78" xfId="0" applyNumberFormat="1" applyFont="1" applyFill="1" applyBorder="1" applyAlignment="1">
      <alignment horizontal="center" vertical="center"/>
    </xf>
    <xf numFmtId="2" fontId="53" fillId="36" borderId="11" xfId="0" applyNumberFormat="1" applyFont="1" applyFill="1" applyBorder="1" applyAlignment="1">
      <alignment horizontal="center" vertical="center"/>
    </xf>
    <xf numFmtId="2" fontId="53" fillId="36" borderId="24" xfId="0" applyNumberFormat="1" applyFont="1" applyFill="1" applyBorder="1" applyAlignment="1">
      <alignment horizontal="center" vertical="center"/>
    </xf>
    <xf numFmtId="2" fontId="53" fillId="36" borderId="75" xfId="0" applyNumberFormat="1" applyFont="1" applyFill="1" applyBorder="1" applyAlignment="1">
      <alignment horizontal="center" vertical="center"/>
    </xf>
    <xf numFmtId="2" fontId="53" fillId="36" borderId="54" xfId="0" applyNumberFormat="1" applyFont="1" applyFill="1" applyBorder="1" applyAlignment="1">
      <alignment horizontal="center" vertical="center"/>
    </xf>
    <xf numFmtId="2" fontId="53" fillId="36" borderId="76" xfId="0" applyNumberFormat="1" applyFont="1" applyFill="1" applyBorder="1" applyAlignment="1">
      <alignment horizontal="center" vertical="center"/>
    </xf>
    <xf numFmtId="2" fontId="53" fillId="36" borderId="94" xfId="0" applyNumberFormat="1" applyFont="1" applyFill="1" applyBorder="1" applyAlignment="1">
      <alignment horizontal="center" vertical="center"/>
    </xf>
    <xf numFmtId="2" fontId="53" fillId="36" borderId="67" xfId="0" applyNumberFormat="1" applyFont="1" applyFill="1" applyBorder="1" applyAlignment="1">
      <alignment horizontal="center" vertical="center"/>
    </xf>
    <xf numFmtId="2" fontId="53" fillId="36" borderId="68" xfId="0" applyNumberFormat="1" applyFont="1" applyFill="1" applyBorder="1" applyAlignment="1">
      <alignment horizontal="center" vertical="center"/>
    </xf>
    <xf numFmtId="0" fontId="62" fillId="0" borderId="90" xfId="0" applyFont="1" applyBorder="1" applyAlignment="1">
      <alignment horizontal="center" vertical="center" shrinkToFit="1"/>
    </xf>
    <xf numFmtId="0" fontId="62" fillId="0" borderId="54" xfId="0" applyFont="1" applyBorder="1" applyAlignment="1">
      <alignment horizontal="center" vertical="center" shrinkToFit="1"/>
    </xf>
    <xf numFmtId="0" fontId="62" fillId="0" borderId="55" xfId="0" applyFont="1" applyBorder="1" applyAlignment="1">
      <alignment horizontal="center" vertical="center" shrinkToFit="1"/>
    </xf>
    <xf numFmtId="0" fontId="53" fillId="36" borderId="100" xfId="0" applyFont="1" applyFill="1" applyBorder="1" applyAlignment="1">
      <alignment horizontal="center" vertical="center"/>
    </xf>
    <xf numFmtId="0" fontId="53" fillId="36" borderId="73" xfId="0" applyFont="1" applyFill="1" applyBorder="1" applyAlignment="1">
      <alignment horizontal="center" vertical="center"/>
    </xf>
    <xf numFmtId="0" fontId="53" fillId="36" borderId="79" xfId="0" applyFont="1" applyFill="1" applyBorder="1" applyAlignment="1">
      <alignment horizontal="center" vertical="center"/>
    </xf>
    <xf numFmtId="0" fontId="54" fillId="0" borderId="10"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23" xfId="0" applyFont="1" applyFill="1" applyBorder="1" applyAlignment="1">
      <alignment horizontal="center" vertical="center" shrinkToFit="1"/>
    </xf>
    <xf numFmtId="0" fontId="0" fillId="0" borderId="15"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N26"/>
  <sheetViews>
    <sheetView showGridLines="0" tabSelected="1" zoomScaleSheetLayoutView="100" zoomScalePageLayoutView="0" workbookViewId="0" topLeftCell="A1">
      <selection activeCell="E11" sqref="E11:J11"/>
    </sheetView>
  </sheetViews>
  <sheetFormatPr defaultColWidth="9.140625" defaultRowHeight="15"/>
  <sheetData>
    <row r="6" spans="1:14" ht="47.25">
      <c r="A6" s="125" t="s">
        <v>0</v>
      </c>
      <c r="B6" s="125"/>
      <c r="C6" s="125"/>
      <c r="D6" s="125"/>
      <c r="E6" s="125"/>
      <c r="F6" s="125"/>
      <c r="G6" s="125"/>
      <c r="H6" s="125"/>
      <c r="I6" s="125"/>
      <c r="J6" s="125"/>
      <c r="K6" s="125"/>
      <c r="L6" s="125"/>
      <c r="M6" s="125"/>
      <c r="N6" s="125"/>
    </row>
    <row r="11" spans="5:10" ht="36.75">
      <c r="E11" s="127" t="s">
        <v>101</v>
      </c>
      <c r="F11" s="127"/>
      <c r="G11" s="127"/>
      <c r="H11" s="127"/>
      <c r="I11" s="127"/>
      <c r="J11" s="127"/>
    </row>
    <row r="12" spans="5:10" ht="36.75">
      <c r="E12" s="127" t="s">
        <v>119</v>
      </c>
      <c r="F12" s="127"/>
      <c r="G12" s="127"/>
      <c r="H12" s="127"/>
      <c r="I12" s="127"/>
      <c r="J12" s="127"/>
    </row>
    <row r="13" spans="5:10" ht="36.75">
      <c r="E13" s="127" t="s">
        <v>94</v>
      </c>
      <c r="F13" s="127"/>
      <c r="G13" s="127"/>
      <c r="H13" s="127"/>
      <c r="I13" s="127"/>
      <c r="J13" s="127"/>
    </row>
    <row r="26" spans="1:14" ht="36.75">
      <c r="A26" s="126" t="s">
        <v>97</v>
      </c>
      <c r="B26" s="126"/>
      <c r="C26" s="126"/>
      <c r="D26" s="126"/>
      <c r="E26" s="126"/>
      <c r="F26" s="126"/>
      <c r="G26" s="126"/>
      <c r="H26" s="126"/>
      <c r="I26" s="126"/>
      <c r="J26" s="126"/>
      <c r="K26" s="126"/>
      <c r="L26" s="126"/>
      <c r="M26" s="126"/>
      <c r="N26" s="126"/>
    </row>
  </sheetData>
  <sheetProtection password="E56F" sheet="1" objects="1" scenarios="1" selectLockedCells="1"/>
  <mergeCells count="5">
    <mergeCell ref="A6:N6"/>
    <mergeCell ref="A26:N26"/>
    <mergeCell ref="E11:J11"/>
    <mergeCell ref="E12:J12"/>
    <mergeCell ref="E13:J13"/>
  </mergeCells>
  <hyperlinks>
    <hyperlink ref="E11" location="使用方法!A1" display="使用方法!A1"/>
    <hyperlink ref="E11:J11" location="使用方法!A1" display="使用方法へ"/>
    <hyperlink ref="E12" location="使用方法!A1" display="使用方法!A1"/>
    <hyperlink ref="E13" location="使用方法!A1" display="使用方法!A1"/>
    <hyperlink ref="E12:J13" location="使用方法!A1" display="使用方法へ"/>
    <hyperlink ref="E12:J12" location="様式!A1" display="計算開始へ"/>
    <hyperlink ref="E13:J13" location="記入例!A1" display="記入例へ"/>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O39"/>
  <sheetViews>
    <sheetView showGridLines="0" zoomScaleSheetLayoutView="100" zoomScalePageLayoutView="0" workbookViewId="0" topLeftCell="A1">
      <selection activeCell="J37" sqref="J37:O37"/>
    </sheetView>
  </sheetViews>
  <sheetFormatPr defaultColWidth="9.140625" defaultRowHeight="15"/>
  <cols>
    <col min="1" max="1" width="9.00390625" style="52" customWidth="1"/>
  </cols>
  <sheetData>
    <row r="1" s="52" customFormat="1" ht="13.5"/>
    <row r="2" s="114" customFormat="1" ht="25.5">
      <c r="B2" s="113" t="s">
        <v>67</v>
      </c>
    </row>
    <row r="3" s="80" customFormat="1" ht="13.5"/>
    <row r="4" s="80" customFormat="1" ht="13.5"/>
    <row r="5" s="80" customFormat="1" ht="13.5"/>
    <row r="6" s="103" customFormat="1" ht="14.25">
      <c r="B6" s="103" t="s">
        <v>68</v>
      </c>
    </row>
    <row r="7" s="103" customFormat="1" ht="14.25"/>
    <row r="8" s="103" customFormat="1" ht="14.25"/>
    <row r="9" spans="2:15" s="103" customFormat="1" ht="14.25">
      <c r="B9" s="104" t="s">
        <v>118</v>
      </c>
      <c r="C9" s="105"/>
      <c r="D9" s="105"/>
      <c r="E9" s="105"/>
      <c r="F9" s="105"/>
      <c r="G9" s="105"/>
      <c r="H9" s="105"/>
      <c r="I9" s="105"/>
      <c r="J9" s="105"/>
      <c r="K9" s="105"/>
      <c r="L9" s="105"/>
      <c r="M9" s="105"/>
      <c r="N9" s="105"/>
      <c r="O9" s="106"/>
    </row>
    <row r="10" spans="2:15" s="103" customFormat="1" ht="14.25">
      <c r="B10" s="107"/>
      <c r="C10" s="108"/>
      <c r="D10" s="108"/>
      <c r="E10" s="108"/>
      <c r="F10" s="108"/>
      <c r="G10" s="108"/>
      <c r="H10" s="108"/>
      <c r="I10" s="108"/>
      <c r="J10" s="108"/>
      <c r="K10" s="108"/>
      <c r="L10" s="108"/>
      <c r="M10" s="108"/>
      <c r="N10" s="108"/>
      <c r="O10" s="109"/>
    </row>
    <row r="11" spans="2:15" s="103" customFormat="1" ht="14.25">
      <c r="B11" s="107" t="s">
        <v>69</v>
      </c>
      <c r="C11" s="108"/>
      <c r="D11" s="108"/>
      <c r="E11" s="108"/>
      <c r="F11" s="108"/>
      <c r="G11" s="108"/>
      <c r="H11" s="108"/>
      <c r="I11" s="108"/>
      <c r="J11" s="108"/>
      <c r="K11" s="108"/>
      <c r="L11" s="108"/>
      <c r="M11" s="108"/>
      <c r="N11" s="108"/>
      <c r="O11" s="109"/>
    </row>
    <row r="12" spans="2:15" s="103" customFormat="1" ht="14.25">
      <c r="B12" s="107"/>
      <c r="C12" s="108"/>
      <c r="D12" s="108"/>
      <c r="E12" s="108"/>
      <c r="F12" s="108"/>
      <c r="G12" s="108"/>
      <c r="H12" s="108"/>
      <c r="I12" s="108"/>
      <c r="J12" s="108"/>
      <c r="K12" s="108"/>
      <c r="L12" s="108"/>
      <c r="M12" s="108"/>
      <c r="N12" s="108"/>
      <c r="O12" s="109"/>
    </row>
    <row r="13" spans="2:15" s="103" customFormat="1" ht="14.25">
      <c r="B13" s="107" t="s">
        <v>98</v>
      </c>
      <c r="C13" s="108"/>
      <c r="D13" s="108"/>
      <c r="E13" s="108"/>
      <c r="F13" s="108"/>
      <c r="G13" s="108"/>
      <c r="H13" s="108"/>
      <c r="I13" s="108"/>
      <c r="J13" s="108"/>
      <c r="K13" s="108"/>
      <c r="L13" s="108"/>
      <c r="M13" s="108"/>
      <c r="N13" s="108"/>
      <c r="O13" s="109"/>
    </row>
    <row r="14" spans="2:15" s="103" customFormat="1" ht="14.25">
      <c r="B14" s="107"/>
      <c r="C14" s="108"/>
      <c r="D14" s="108"/>
      <c r="E14" s="108"/>
      <c r="F14" s="108"/>
      <c r="G14" s="108"/>
      <c r="H14" s="108"/>
      <c r="I14" s="108"/>
      <c r="J14" s="108"/>
      <c r="K14" s="108"/>
      <c r="L14" s="108"/>
      <c r="M14" s="108"/>
      <c r="N14" s="108"/>
      <c r="O14" s="109"/>
    </row>
    <row r="15" spans="2:15" s="103" customFormat="1" ht="14.25">
      <c r="B15" s="107" t="s">
        <v>110</v>
      </c>
      <c r="C15" s="108"/>
      <c r="D15" s="108"/>
      <c r="E15" s="108"/>
      <c r="F15" s="108"/>
      <c r="G15" s="108"/>
      <c r="H15" s="108"/>
      <c r="I15" s="108"/>
      <c r="J15" s="108"/>
      <c r="K15" s="108"/>
      <c r="L15" s="108"/>
      <c r="M15" s="108"/>
      <c r="N15" s="108"/>
      <c r="O15" s="109"/>
    </row>
    <row r="16" spans="2:15" s="103" customFormat="1" ht="14.25">
      <c r="B16" s="107"/>
      <c r="C16" s="108"/>
      <c r="D16" s="108"/>
      <c r="E16" s="108"/>
      <c r="F16" s="108"/>
      <c r="G16" s="108"/>
      <c r="H16" s="108"/>
      <c r="I16" s="108"/>
      <c r="J16" s="108"/>
      <c r="K16" s="108"/>
      <c r="L16" s="108"/>
      <c r="M16" s="108"/>
      <c r="N16" s="108"/>
      <c r="O16" s="109"/>
    </row>
    <row r="17" spans="2:15" s="103" customFormat="1" ht="14.25">
      <c r="B17" s="107" t="s">
        <v>111</v>
      </c>
      <c r="C17" s="108"/>
      <c r="D17" s="108"/>
      <c r="E17" s="108"/>
      <c r="F17" s="108"/>
      <c r="G17" s="108"/>
      <c r="H17" s="108"/>
      <c r="I17" s="108"/>
      <c r="J17" s="108"/>
      <c r="K17" s="108"/>
      <c r="L17" s="108"/>
      <c r="M17" s="108"/>
      <c r="N17" s="108"/>
      <c r="O17" s="109"/>
    </row>
    <row r="18" spans="2:15" s="103" customFormat="1" ht="14.25">
      <c r="B18" s="107"/>
      <c r="C18" s="108"/>
      <c r="D18" s="108"/>
      <c r="E18" s="108"/>
      <c r="F18" s="108"/>
      <c r="G18" s="108"/>
      <c r="H18" s="108"/>
      <c r="I18" s="108"/>
      <c r="J18" s="108"/>
      <c r="K18" s="108"/>
      <c r="L18" s="108"/>
      <c r="M18" s="108"/>
      <c r="N18" s="108"/>
      <c r="O18" s="109"/>
    </row>
    <row r="19" spans="2:15" s="103" customFormat="1" ht="14.25">
      <c r="B19" s="107" t="s">
        <v>70</v>
      </c>
      <c r="C19" s="108"/>
      <c r="D19" s="108"/>
      <c r="E19" s="108"/>
      <c r="F19" s="108"/>
      <c r="G19" s="108"/>
      <c r="H19" s="108"/>
      <c r="I19" s="108"/>
      <c r="J19" s="108"/>
      <c r="K19" s="108"/>
      <c r="L19" s="108"/>
      <c r="M19" s="108"/>
      <c r="N19" s="108"/>
      <c r="O19" s="109"/>
    </row>
    <row r="20" spans="2:15" s="103" customFormat="1" ht="14.25">
      <c r="B20" s="110"/>
      <c r="C20" s="111"/>
      <c r="D20" s="111"/>
      <c r="E20" s="111"/>
      <c r="F20" s="111"/>
      <c r="G20" s="111"/>
      <c r="H20" s="111"/>
      <c r="I20" s="111"/>
      <c r="J20" s="111"/>
      <c r="K20" s="111"/>
      <c r="L20" s="111"/>
      <c r="M20" s="111"/>
      <c r="N20" s="111"/>
      <c r="O20" s="112"/>
    </row>
    <row r="21" s="103" customFormat="1" ht="14.25">
      <c r="B21" s="103" t="s">
        <v>71</v>
      </c>
    </row>
    <row r="22" s="103" customFormat="1" ht="14.25"/>
    <row r="23" s="103" customFormat="1" ht="14.25"/>
    <row r="24" s="103" customFormat="1" ht="14.25">
      <c r="B24" s="103" t="s">
        <v>72</v>
      </c>
    </row>
    <row r="25" s="103" customFormat="1" ht="14.25"/>
    <row r="26" s="103" customFormat="1" ht="14.25"/>
    <row r="27" s="103" customFormat="1" ht="14.25">
      <c r="B27" s="103" t="s">
        <v>105</v>
      </c>
    </row>
    <row r="28" s="103" customFormat="1" ht="14.25"/>
    <row r="29" spans="2:6" s="103" customFormat="1" ht="14.25">
      <c r="B29" s="103" t="s">
        <v>106</v>
      </c>
      <c r="F29" s="103" t="s">
        <v>107</v>
      </c>
    </row>
    <row r="30" s="103" customFormat="1" ht="14.25"/>
    <row r="31" s="103" customFormat="1" ht="14.25">
      <c r="F31" s="103" t="s">
        <v>73</v>
      </c>
    </row>
    <row r="32" s="103" customFormat="1" ht="14.25"/>
    <row r="33" s="103" customFormat="1" ht="14.25"/>
    <row r="34" s="103" customFormat="1" ht="14.25">
      <c r="B34" s="103" t="s">
        <v>109</v>
      </c>
    </row>
    <row r="35" s="103" customFormat="1" ht="14.25">
      <c r="B35" s="103" t="s">
        <v>108</v>
      </c>
    </row>
    <row r="37" spans="10:15" ht="36.75">
      <c r="J37" s="127" t="s">
        <v>100</v>
      </c>
      <c r="K37" s="127"/>
      <c r="L37" s="127"/>
      <c r="M37" s="127"/>
      <c r="N37" s="127"/>
      <c r="O37" s="127"/>
    </row>
    <row r="38" spans="10:15" ht="36.75">
      <c r="J38" s="127" t="s">
        <v>102</v>
      </c>
      <c r="K38" s="127"/>
      <c r="L38" s="127"/>
      <c r="M38" s="127"/>
      <c r="N38" s="127"/>
      <c r="O38" s="127"/>
    </row>
    <row r="39" spans="10:15" ht="36.75">
      <c r="J39" s="127" t="s">
        <v>95</v>
      </c>
      <c r="K39" s="127"/>
      <c r="L39" s="127"/>
      <c r="M39" s="127"/>
      <c r="N39" s="127"/>
      <c r="O39" s="127"/>
    </row>
  </sheetData>
  <sheetProtection password="E56F" sheet="1" objects="1" scenarios="1" selectLockedCells="1"/>
  <mergeCells count="3">
    <mergeCell ref="J37:O37"/>
    <mergeCell ref="J38:O38"/>
    <mergeCell ref="J39:O39"/>
  </mergeCells>
  <hyperlinks>
    <hyperlink ref="J37" location="使用方法!A1" display="使用方法!A1"/>
    <hyperlink ref="J37:O37" location="様式!A1" display="計算開始へ"/>
    <hyperlink ref="J38" location="使用方法!A1" display="使用方法!A1"/>
    <hyperlink ref="J38:O38" location="記入例!A1" display="記入例を見る"/>
    <hyperlink ref="J39" location="使用方法!A1" display="使用方法!A1"/>
    <hyperlink ref="J39:O39" location="表紙!A1" display="表紙へ戻る"/>
  </hyperlinks>
  <printOptions/>
  <pageMargins left="0.7" right="0.7" top="0.75" bottom="0.75" header="0.3" footer="0.3"/>
  <pageSetup horizontalDpi="600" verticalDpi="600" orientation="landscape" paperSize="9" scale="105" r:id="rId1"/>
</worksheet>
</file>

<file path=xl/worksheets/sheet3.xml><?xml version="1.0" encoding="utf-8"?>
<worksheet xmlns="http://schemas.openxmlformats.org/spreadsheetml/2006/main" xmlns:r="http://schemas.openxmlformats.org/officeDocument/2006/relationships">
  <dimension ref="B2:BB52"/>
  <sheetViews>
    <sheetView showGridLines="0" zoomScaleSheetLayoutView="100" zoomScalePageLayoutView="0" workbookViewId="0" topLeftCell="A1">
      <selection activeCell="F4" sqref="F4:S4"/>
    </sheetView>
  </sheetViews>
  <sheetFormatPr defaultColWidth="3.57421875" defaultRowHeight="15"/>
  <cols>
    <col min="1" max="1" width="3.57421875" style="52" customWidth="1"/>
    <col min="2" max="47" width="3.57421875" style="0" customWidth="1"/>
    <col min="48" max="53" width="10.140625" style="0" hidden="1" customWidth="1"/>
    <col min="54" max="54" width="9.140625" style="0" hidden="1" customWidth="1"/>
    <col min="55" max="56" width="10.140625" style="0" customWidth="1"/>
  </cols>
  <sheetData>
    <row r="1" s="52" customFormat="1" ht="13.5"/>
    <row r="2" spans="2:54" ht="13.5" customHeight="1">
      <c r="B2" s="30"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34" t="s">
        <v>117</v>
      </c>
      <c r="AK2" s="134"/>
      <c r="AL2" s="134"/>
      <c r="AM2" s="134"/>
      <c r="AN2" s="134"/>
      <c r="AO2" s="134"/>
      <c r="AP2" s="134"/>
      <c r="AQ2" s="134"/>
      <c r="AR2" s="134"/>
      <c r="AS2" s="134"/>
      <c r="AT2" s="134"/>
      <c r="AU2" s="1"/>
      <c r="AV2" s="1"/>
      <c r="AW2" s="1"/>
      <c r="AX2" s="1"/>
      <c r="AY2" s="1"/>
      <c r="AZ2" s="1"/>
      <c r="BA2" s="1"/>
      <c r="BB2" s="1"/>
    </row>
    <row r="3" spans="2:54" ht="13.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134"/>
      <c r="AK3" s="134"/>
      <c r="AL3" s="134"/>
      <c r="AM3" s="134"/>
      <c r="AN3" s="134"/>
      <c r="AO3" s="134"/>
      <c r="AP3" s="134"/>
      <c r="AQ3" s="134"/>
      <c r="AR3" s="134"/>
      <c r="AS3" s="134"/>
      <c r="AT3" s="134"/>
      <c r="AU3" s="1"/>
      <c r="AV3" s="1"/>
      <c r="AW3" s="1"/>
      <c r="AX3" s="1"/>
      <c r="AY3" s="1"/>
      <c r="AZ3" s="1"/>
      <c r="BA3" s="1"/>
      <c r="BB3" s="1"/>
    </row>
    <row r="4" spans="2:54" ht="13.5">
      <c r="B4" s="129" t="s">
        <v>1</v>
      </c>
      <c r="C4" s="129"/>
      <c r="D4" s="129"/>
      <c r="E4" s="129"/>
      <c r="F4" s="128"/>
      <c r="G4" s="128"/>
      <c r="H4" s="128"/>
      <c r="I4" s="128"/>
      <c r="J4" s="128"/>
      <c r="K4" s="128"/>
      <c r="L4" s="128"/>
      <c r="M4" s="128"/>
      <c r="N4" s="128"/>
      <c r="O4" s="128"/>
      <c r="P4" s="128"/>
      <c r="Q4" s="128"/>
      <c r="R4" s="128"/>
      <c r="S4" s="128"/>
      <c r="T4" s="2"/>
      <c r="U4" s="2"/>
      <c r="V4" s="2"/>
      <c r="W4" s="2"/>
      <c r="X4" s="2"/>
      <c r="Y4" s="2"/>
      <c r="Z4" s="2"/>
      <c r="AA4" s="2"/>
      <c r="AB4" s="2"/>
      <c r="AC4" s="2"/>
      <c r="AD4" s="2"/>
      <c r="AE4" s="2"/>
      <c r="AF4" s="2"/>
      <c r="AG4" s="2"/>
      <c r="AH4" s="2"/>
      <c r="AI4" s="2"/>
      <c r="AJ4" s="134" t="s">
        <v>90</v>
      </c>
      <c r="AK4" s="134"/>
      <c r="AL4" s="134"/>
      <c r="AM4" s="134"/>
      <c r="AN4" s="134"/>
      <c r="AO4" s="134"/>
      <c r="AP4" s="134"/>
      <c r="AQ4" s="134"/>
      <c r="AR4" s="134"/>
      <c r="AS4" s="134"/>
      <c r="AT4" s="134"/>
      <c r="AU4" s="1"/>
      <c r="AV4" s="1"/>
      <c r="AW4" s="1"/>
      <c r="AX4" s="1"/>
      <c r="AY4" s="1"/>
      <c r="AZ4" s="1"/>
      <c r="BA4" s="1"/>
      <c r="BB4" s="1"/>
    </row>
    <row r="5" spans="2:54" ht="13.5">
      <c r="B5" s="123"/>
      <c r="C5" s="123"/>
      <c r="D5" s="124"/>
      <c r="E5" s="124"/>
      <c r="F5" s="8"/>
      <c r="G5" s="8"/>
      <c r="H5" s="8"/>
      <c r="I5" s="8"/>
      <c r="J5" s="8"/>
      <c r="K5" s="8"/>
      <c r="L5" s="2"/>
      <c r="M5" s="2"/>
      <c r="N5" s="2"/>
      <c r="O5" s="2"/>
      <c r="P5" s="2"/>
      <c r="Q5" s="2"/>
      <c r="R5" s="2"/>
      <c r="S5" s="2"/>
      <c r="T5" s="2"/>
      <c r="U5" s="2"/>
      <c r="V5" s="2"/>
      <c r="W5" s="2"/>
      <c r="X5" s="2"/>
      <c r="Y5" s="2"/>
      <c r="Z5" s="2"/>
      <c r="AA5" s="2"/>
      <c r="AB5" s="2"/>
      <c r="AC5" s="2"/>
      <c r="AD5" s="2"/>
      <c r="AE5" s="2"/>
      <c r="AF5" s="2"/>
      <c r="AG5" s="2"/>
      <c r="AH5" s="2"/>
      <c r="AI5" s="2"/>
      <c r="AJ5" s="134"/>
      <c r="AK5" s="134"/>
      <c r="AL5" s="134"/>
      <c r="AM5" s="134"/>
      <c r="AN5" s="134"/>
      <c r="AO5" s="134"/>
      <c r="AP5" s="134"/>
      <c r="AQ5" s="134"/>
      <c r="AR5" s="134"/>
      <c r="AS5" s="134"/>
      <c r="AT5" s="134"/>
      <c r="AU5" s="1"/>
      <c r="AV5" s="1"/>
      <c r="AW5" s="1"/>
      <c r="AX5" s="1"/>
      <c r="AY5" s="1"/>
      <c r="AZ5" s="1"/>
      <c r="BA5" s="1"/>
      <c r="BB5" s="1"/>
    </row>
    <row r="6" spans="2:54" ht="13.5">
      <c r="B6" s="129" t="s">
        <v>2</v>
      </c>
      <c r="C6" s="129"/>
      <c r="D6" s="129"/>
      <c r="E6" s="129"/>
      <c r="F6" s="128"/>
      <c r="G6" s="128"/>
      <c r="H6" s="128"/>
      <c r="I6" s="128"/>
      <c r="J6" s="128"/>
      <c r="K6" s="128"/>
      <c r="L6" s="128"/>
      <c r="M6" s="128"/>
      <c r="N6" s="128"/>
      <c r="O6" s="128"/>
      <c r="P6" s="128"/>
      <c r="Q6" s="128"/>
      <c r="R6" s="128"/>
      <c r="S6" s="128"/>
      <c r="T6" s="2"/>
      <c r="U6" s="2"/>
      <c r="V6" s="2"/>
      <c r="W6" s="2"/>
      <c r="X6" s="2"/>
      <c r="Y6" s="2"/>
      <c r="Z6" s="2"/>
      <c r="AA6" s="2"/>
      <c r="AB6" s="2"/>
      <c r="AC6" s="2"/>
      <c r="AD6" s="2"/>
      <c r="AE6" s="2"/>
      <c r="AF6" s="2"/>
      <c r="AG6" s="2"/>
      <c r="AH6" s="2"/>
      <c r="AI6" s="2"/>
      <c r="AJ6" s="134"/>
      <c r="AK6" s="134"/>
      <c r="AL6" s="134"/>
      <c r="AM6" s="134"/>
      <c r="AN6" s="134"/>
      <c r="AO6" s="134"/>
      <c r="AP6" s="134"/>
      <c r="AQ6" s="134"/>
      <c r="AR6" s="134"/>
      <c r="AS6" s="134"/>
      <c r="AT6" s="134"/>
      <c r="AU6" s="1"/>
      <c r="AV6" s="1"/>
      <c r="AW6" s="1"/>
      <c r="AX6" s="1"/>
      <c r="AY6" s="1"/>
      <c r="AZ6" s="1"/>
      <c r="BA6" s="1"/>
      <c r="BB6" s="1"/>
    </row>
    <row r="7" spans="2:54" ht="14.25" thickBot="1">
      <c r="B7" s="123"/>
      <c r="C7" s="123"/>
      <c r="D7" s="123"/>
      <c r="E7" s="12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174" t="s">
        <v>89</v>
      </c>
      <c r="AK7" s="174"/>
      <c r="AL7" s="174"/>
      <c r="AM7" s="174"/>
      <c r="AN7" s="174"/>
      <c r="AO7" s="174"/>
      <c r="AP7" s="174"/>
      <c r="AQ7" s="174"/>
      <c r="AR7" s="174"/>
      <c r="AS7" s="174"/>
      <c r="AT7" s="174"/>
      <c r="AU7" s="1"/>
      <c r="AV7" s="1"/>
      <c r="AW7" s="1"/>
      <c r="AX7" s="1"/>
      <c r="AY7" s="1"/>
      <c r="AZ7" s="1"/>
      <c r="BA7" s="1"/>
      <c r="BB7" s="1"/>
    </row>
    <row r="8" spans="2:54" ht="15" thickBot="1" thickTop="1">
      <c r="B8" s="129" t="s">
        <v>3</v>
      </c>
      <c r="C8" s="129"/>
      <c r="D8" s="129"/>
      <c r="E8" s="133"/>
      <c r="F8" s="130"/>
      <c r="G8" s="131"/>
      <c r="H8" s="131"/>
      <c r="I8" s="132"/>
      <c r="J8" s="2" t="s">
        <v>4</v>
      </c>
      <c r="K8" s="2"/>
      <c r="L8" s="2"/>
      <c r="M8" s="2"/>
      <c r="N8" s="2"/>
      <c r="O8" s="2"/>
      <c r="P8" s="2"/>
      <c r="Q8" s="2"/>
      <c r="R8" s="2"/>
      <c r="S8" s="2"/>
      <c r="T8" s="2"/>
      <c r="U8" s="2"/>
      <c r="V8" s="2"/>
      <c r="W8" s="2"/>
      <c r="X8" s="2"/>
      <c r="Y8" s="2"/>
      <c r="Z8" s="2"/>
      <c r="AA8" s="2"/>
      <c r="AB8" s="2"/>
      <c r="AC8" s="2"/>
      <c r="AD8" s="2"/>
      <c r="AE8" s="2"/>
      <c r="AF8" s="2"/>
      <c r="AG8" s="2"/>
      <c r="AH8" s="2"/>
      <c r="AI8" s="2"/>
      <c r="AJ8" s="174"/>
      <c r="AK8" s="174"/>
      <c r="AL8" s="174"/>
      <c r="AM8" s="174"/>
      <c r="AN8" s="174"/>
      <c r="AO8" s="174"/>
      <c r="AP8" s="174"/>
      <c r="AQ8" s="174"/>
      <c r="AR8" s="174"/>
      <c r="AS8" s="174"/>
      <c r="AT8" s="174"/>
      <c r="AU8" s="1"/>
      <c r="AV8" s="1"/>
      <c r="AW8" s="1"/>
      <c r="AX8" s="1"/>
      <c r="AY8" s="1"/>
      <c r="AZ8" s="1"/>
      <c r="BA8" s="1"/>
      <c r="BB8" s="1"/>
    </row>
    <row r="9" spans="2:54" ht="14.25" thickTop="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174"/>
      <c r="AK9" s="174"/>
      <c r="AL9" s="174"/>
      <c r="AM9" s="174"/>
      <c r="AN9" s="174"/>
      <c r="AO9" s="174"/>
      <c r="AP9" s="174"/>
      <c r="AQ9" s="174"/>
      <c r="AR9" s="174"/>
      <c r="AS9" s="174"/>
      <c r="AT9" s="174"/>
      <c r="AU9" s="1"/>
      <c r="AV9" s="1"/>
      <c r="AW9" s="1"/>
      <c r="AX9" s="1"/>
      <c r="AY9" s="1"/>
      <c r="AZ9" s="1"/>
      <c r="BA9" s="1"/>
      <c r="BB9" s="1"/>
    </row>
    <row r="10" spans="2:54" ht="14.25" thickBot="1">
      <c r="B10" s="9"/>
      <c r="C10" s="10"/>
      <c r="D10" s="166" t="s">
        <v>5</v>
      </c>
      <c r="E10" s="142"/>
      <c r="F10" s="142"/>
      <c r="G10" s="142"/>
      <c r="H10" s="142"/>
      <c r="I10" s="142"/>
      <c r="J10" s="167"/>
      <c r="K10" s="191" t="s">
        <v>6</v>
      </c>
      <c r="L10" s="191"/>
      <c r="M10" s="191"/>
      <c r="N10" s="192"/>
      <c r="O10" s="235" t="s">
        <v>114</v>
      </c>
      <c r="P10" s="236"/>
      <c r="Q10" s="236"/>
      <c r="R10" s="236"/>
      <c r="S10" s="236"/>
      <c r="T10" s="237"/>
      <c r="U10" s="262" t="s">
        <v>112</v>
      </c>
      <c r="V10" s="263"/>
      <c r="W10" s="263"/>
      <c r="X10" s="197" t="s">
        <v>113</v>
      </c>
      <c r="Y10" s="197"/>
      <c r="Z10" s="198"/>
      <c r="AA10" s="2"/>
      <c r="AB10" s="2"/>
      <c r="AC10" s="28" t="s">
        <v>7</v>
      </c>
      <c r="AD10" s="2"/>
      <c r="AE10" s="2"/>
      <c r="AF10" s="2"/>
      <c r="AG10" s="2"/>
      <c r="AH10" s="2"/>
      <c r="AI10" s="8"/>
      <c r="AJ10" s="174"/>
      <c r="AK10" s="174"/>
      <c r="AL10" s="174"/>
      <c r="AM10" s="174"/>
      <c r="AN10" s="174"/>
      <c r="AO10" s="174"/>
      <c r="AP10" s="174"/>
      <c r="AQ10" s="174"/>
      <c r="AR10" s="174"/>
      <c r="AS10" s="174"/>
      <c r="AT10" s="174"/>
      <c r="AU10" s="1"/>
      <c r="AV10" s="1"/>
      <c r="AW10" s="1"/>
      <c r="AX10" s="1"/>
      <c r="AY10" s="1"/>
      <c r="AZ10" s="1"/>
      <c r="BA10" s="1"/>
      <c r="BB10" s="1"/>
    </row>
    <row r="11" spans="2:54" ht="15" thickBot="1" thickTop="1">
      <c r="B11" s="38" t="s">
        <v>8</v>
      </c>
      <c r="C11" s="41"/>
      <c r="D11" s="39" t="s">
        <v>9</v>
      </c>
      <c r="E11" s="42"/>
      <c r="F11" s="42"/>
      <c r="G11" s="42"/>
      <c r="H11" s="42"/>
      <c r="I11" s="42"/>
      <c r="J11" s="42"/>
      <c r="K11" s="267"/>
      <c r="L11" s="268"/>
      <c r="M11" s="268"/>
      <c r="N11" s="269"/>
      <c r="O11" s="146"/>
      <c r="P11" s="147"/>
      <c r="Q11" s="148"/>
      <c r="R11" s="147"/>
      <c r="S11" s="147"/>
      <c r="T11" s="238"/>
      <c r="U11" s="146"/>
      <c r="V11" s="147"/>
      <c r="W11" s="148"/>
      <c r="X11" s="147"/>
      <c r="Y11" s="147"/>
      <c r="Z11" s="193"/>
      <c r="AA11" s="24"/>
      <c r="AB11" s="166" t="s">
        <v>87</v>
      </c>
      <c r="AC11" s="142"/>
      <c r="AD11" s="142"/>
      <c r="AE11" s="243"/>
      <c r="AF11" s="244"/>
      <c r="AG11" s="244"/>
      <c r="AH11" s="50"/>
      <c r="AI11" s="2"/>
      <c r="AJ11" s="134" t="s">
        <v>43</v>
      </c>
      <c r="AK11" s="134"/>
      <c r="AL11" s="134"/>
      <c r="AM11" s="134"/>
      <c r="AN11" s="134"/>
      <c r="AO11" s="134"/>
      <c r="AP11" s="134"/>
      <c r="AQ11" s="134"/>
      <c r="AR11" s="134"/>
      <c r="AS11" s="134"/>
      <c r="AT11" s="134"/>
      <c r="AU11" s="1"/>
      <c r="AV11" s="1"/>
      <c r="AW11" s="1"/>
      <c r="AX11" s="1"/>
      <c r="AY11" s="1"/>
      <c r="AZ11" s="1"/>
      <c r="BA11" s="1"/>
      <c r="BB11" s="1"/>
    </row>
    <row r="12" spans="2:54" ht="15" thickBot="1" thickTop="1">
      <c r="B12" s="39"/>
      <c r="C12" s="9" t="s">
        <v>10</v>
      </c>
      <c r="D12" s="207"/>
      <c r="E12" s="208"/>
      <c r="F12" s="208"/>
      <c r="G12" s="208"/>
      <c r="H12" s="208"/>
      <c r="I12" s="208"/>
      <c r="J12" s="208"/>
      <c r="K12" s="270"/>
      <c r="L12" s="271"/>
      <c r="M12" s="271"/>
      <c r="N12" s="272"/>
      <c r="O12" s="152"/>
      <c r="P12" s="153"/>
      <c r="Q12" s="154"/>
      <c r="R12" s="189"/>
      <c r="S12" s="189"/>
      <c r="T12" s="190"/>
      <c r="U12" s="175" t="str">
        <f>IF(AB12=0,"☆A①",AB12)</f>
        <v>☆A①</v>
      </c>
      <c r="V12" s="176"/>
      <c r="W12" s="177"/>
      <c r="X12" s="172"/>
      <c r="Y12" s="172"/>
      <c r="Z12" s="173"/>
      <c r="AA12" s="10" t="s">
        <v>10</v>
      </c>
      <c r="AB12" s="161"/>
      <c r="AC12" s="162"/>
      <c r="AD12" s="162"/>
      <c r="AE12" s="163"/>
      <c r="AF12" s="164"/>
      <c r="AG12" s="164"/>
      <c r="AH12" s="18"/>
      <c r="AI12" s="2"/>
      <c r="AJ12" s="20" t="s">
        <v>44</v>
      </c>
      <c r="AK12" s="178"/>
      <c r="AL12" s="179"/>
      <c r="AM12" s="180"/>
      <c r="AN12" s="174" t="s">
        <v>45</v>
      </c>
      <c r="AO12" s="174"/>
      <c r="AP12" s="174"/>
      <c r="AQ12" s="174"/>
      <c r="AR12" s="174"/>
      <c r="AS12" s="174"/>
      <c r="AT12" s="174"/>
      <c r="AU12" s="1"/>
      <c r="AV12" s="1"/>
      <c r="AW12" s="1"/>
      <c r="AX12" s="1"/>
      <c r="AY12" s="1"/>
      <c r="AZ12" s="1"/>
      <c r="BA12" s="1"/>
      <c r="BB12" s="1"/>
    </row>
    <row r="13" spans="2:54" ht="14.25" thickTop="1">
      <c r="B13" s="39"/>
      <c r="C13" s="9" t="s">
        <v>12</v>
      </c>
      <c r="D13" s="256"/>
      <c r="E13" s="257"/>
      <c r="F13" s="257"/>
      <c r="G13" s="257"/>
      <c r="H13" s="257"/>
      <c r="I13" s="257"/>
      <c r="J13" s="257"/>
      <c r="K13" s="273"/>
      <c r="L13" s="274"/>
      <c r="M13" s="274"/>
      <c r="N13" s="275"/>
      <c r="O13" s="155"/>
      <c r="P13" s="156"/>
      <c r="Q13" s="157"/>
      <c r="R13" s="221"/>
      <c r="S13" s="221"/>
      <c r="T13" s="222"/>
      <c r="U13" s="186" t="str">
        <f>IF(AB13=0,"☆A②",AB13)</f>
        <v>☆A②</v>
      </c>
      <c r="V13" s="187"/>
      <c r="W13" s="188"/>
      <c r="X13" s="138"/>
      <c r="Y13" s="138"/>
      <c r="Z13" s="139"/>
      <c r="AA13" s="10" t="s">
        <v>12</v>
      </c>
      <c r="AB13" s="161"/>
      <c r="AC13" s="162"/>
      <c r="AD13" s="162"/>
      <c r="AE13" s="163"/>
      <c r="AF13" s="164"/>
      <c r="AG13" s="164"/>
      <c r="AH13" s="18"/>
      <c r="AI13" s="2"/>
      <c r="AJ13" s="174" t="s">
        <v>46</v>
      </c>
      <c r="AK13" s="174"/>
      <c r="AL13" s="174"/>
      <c r="AM13" s="174"/>
      <c r="AN13" s="174"/>
      <c r="AO13" s="174"/>
      <c r="AP13" s="174"/>
      <c r="AQ13" s="174"/>
      <c r="AR13" s="174"/>
      <c r="AS13" s="174"/>
      <c r="AT13" s="174"/>
      <c r="AU13" s="1"/>
      <c r="AV13" s="1"/>
      <c r="AW13" s="1"/>
      <c r="AX13" s="1"/>
      <c r="AY13" s="1"/>
      <c r="AZ13" s="1"/>
      <c r="BA13" s="1"/>
      <c r="BB13" s="1"/>
    </row>
    <row r="14" spans="2:54" ht="13.5">
      <c r="B14" s="40"/>
      <c r="C14" s="9" t="s">
        <v>14</v>
      </c>
      <c r="D14" s="259"/>
      <c r="E14" s="260"/>
      <c r="F14" s="260"/>
      <c r="G14" s="260"/>
      <c r="H14" s="260"/>
      <c r="I14" s="260"/>
      <c r="J14" s="260"/>
      <c r="K14" s="276"/>
      <c r="L14" s="277"/>
      <c r="M14" s="277"/>
      <c r="N14" s="278"/>
      <c r="O14" s="158"/>
      <c r="P14" s="159"/>
      <c r="Q14" s="160"/>
      <c r="R14" s="214"/>
      <c r="S14" s="214"/>
      <c r="T14" s="215"/>
      <c r="U14" s="183" t="str">
        <f>IF(AB14=0,"☆A③",AB14)</f>
        <v>☆A③</v>
      </c>
      <c r="V14" s="184"/>
      <c r="W14" s="185"/>
      <c r="X14" s="168"/>
      <c r="Y14" s="168"/>
      <c r="Z14" s="169"/>
      <c r="AA14" s="10" t="s">
        <v>14</v>
      </c>
      <c r="AB14" s="161"/>
      <c r="AC14" s="162"/>
      <c r="AD14" s="162"/>
      <c r="AE14" s="163"/>
      <c r="AF14" s="164"/>
      <c r="AG14" s="164"/>
      <c r="AH14" s="18"/>
      <c r="AI14" s="2"/>
      <c r="AJ14" s="19"/>
      <c r="AK14" s="19"/>
      <c r="AL14" s="19"/>
      <c r="AM14" s="19"/>
      <c r="AN14" s="19"/>
      <c r="AO14" s="19"/>
      <c r="AP14" s="19"/>
      <c r="AQ14" s="19"/>
      <c r="AR14" s="19"/>
      <c r="AS14" s="19"/>
      <c r="AT14" s="19"/>
      <c r="AU14" s="1"/>
      <c r="AV14" s="1"/>
      <c r="AW14" s="1"/>
      <c r="AX14" s="1"/>
      <c r="AY14" s="1"/>
      <c r="AZ14" s="1"/>
      <c r="BA14" s="1"/>
      <c r="BB14" s="1"/>
    </row>
    <row r="15" spans="2:54" ht="13.5">
      <c r="B15" s="12"/>
      <c r="C15" s="13"/>
      <c r="D15" s="13"/>
      <c r="E15" s="13"/>
      <c r="F15" s="13"/>
      <c r="G15" s="13"/>
      <c r="H15" s="13"/>
      <c r="I15" s="13"/>
      <c r="J15" s="13"/>
      <c r="K15" s="204"/>
      <c r="L15" s="205"/>
      <c r="M15" s="205"/>
      <c r="N15" s="206"/>
      <c r="O15" s="48"/>
      <c r="P15" s="14"/>
      <c r="Q15" s="14"/>
      <c r="R15" s="63"/>
      <c r="S15" s="63"/>
      <c r="T15" s="99"/>
      <c r="U15" s="14"/>
      <c r="V15" s="14"/>
      <c r="W15" s="14"/>
      <c r="X15" s="63"/>
      <c r="Y15" s="63"/>
      <c r="Z15" s="64"/>
      <c r="AA15" s="8"/>
      <c r="AB15" s="15"/>
      <c r="AC15" s="29" t="s">
        <v>16</v>
      </c>
      <c r="AD15" s="15"/>
      <c r="AE15" s="51"/>
      <c r="AF15" s="51"/>
      <c r="AG15" s="51"/>
      <c r="AH15" s="18"/>
      <c r="AI15" s="2"/>
      <c r="AJ15" s="174" t="s">
        <v>88</v>
      </c>
      <c r="AK15" s="174"/>
      <c r="AL15" s="174"/>
      <c r="AM15" s="174"/>
      <c r="AN15" s="174"/>
      <c r="AO15" s="174"/>
      <c r="AP15" s="174"/>
      <c r="AQ15" s="174"/>
      <c r="AR15" s="174"/>
      <c r="AS15" s="174"/>
      <c r="AT15" s="174"/>
      <c r="AU15" s="1"/>
      <c r="AV15" s="1"/>
      <c r="AW15" s="1"/>
      <c r="AX15" s="1"/>
      <c r="AY15" s="1"/>
      <c r="AZ15" s="1"/>
      <c r="BA15" s="1"/>
      <c r="BB15" s="1"/>
    </row>
    <row r="16" spans="2:54" ht="13.5">
      <c r="B16" s="35" t="s">
        <v>17</v>
      </c>
      <c r="C16" s="36"/>
      <c r="D16" s="35" t="s">
        <v>18</v>
      </c>
      <c r="E16" s="36"/>
      <c r="F16" s="36"/>
      <c r="G16" s="36"/>
      <c r="H16" s="36"/>
      <c r="I16" s="36"/>
      <c r="J16" s="36"/>
      <c r="K16" s="209"/>
      <c r="L16" s="210"/>
      <c r="M16" s="210"/>
      <c r="N16" s="211"/>
      <c r="O16" s="135"/>
      <c r="P16" s="136"/>
      <c r="Q16" s="137"/>
      <c r="R16" s="136"/>
      <c r="S16" s="136"/>
      <c r="T16" s="225"/>
      <c r="U16" s="135"/>
      <c r="V16" s="136"/>
      <c r="W16" s="137"/>
      <c r="X16" s="136"/>
      <c r="Y16" s="136"/>
      <c r="Z16" s="165"/>
      <c r="AA16" s="24"/>
      <c r="AB16" s="166" t="s">
        <v>87</v>
      </c>
      <c r="AC16" s="142"/>
      <c r="AD16" s="142"/>
      <c r="AE16" s="166" t="s">
        <v>19</v>
      </c>
      <c r="AF16" s="142"/>
      <c r="AG16" s="167"/>
      <c r="AH16" s="16"/>
      <c r="AI16" s="2"/>
      <c r="AJ16" s="174"/>
      <c r="AK16" s="174"/>
      <c r="AL16" s="174"/>
      <c r="AM16" s="174"/>
      <c r="AN16" s="174"/>
      <c r="AO16" s="174"/>
      <c r="AP16" s="174"/>
      <c r="AQ16" s="174"/>
      <c r="AR16" s="174"/>
      <c r="AS16" s="174"/>
      <c r="AT16" s="174"/>
      <c r="AU16" s="1"/>
      <c r="AV16" s="1"/>
      <c r="AW16" s="1"/>
      <c r="AX16" s="1"/>
      <c r="AY16" s="1"/>
      <c r="AZ16" s="1"/>
      <c r="BA16" s="1"/>
      <c r="BB16" s="1"/>
    </row>
    <row r="17" spans="2:54" ht="13.5">
      <c r="B17" s="35"/>
      <c r="C17" s="9" t="s">
        <v>20</v>
      </c>
      <c r="D17" s="207"/>
      <c r="E17" s="208"/>
      <c r="F17" s="208"/>
      <c r="G17" s="208"/>
      <c r="H17" s="208"/>
      <c r="I17" s="208"/>
      <c r="J17" s="255"/>
      <c r="K17" s="279"/>
      <c r="L17" s="280"/>
      <c r="M17" s="280"/>
      <c r="N17" s="281"/>
      <c r="O17" s="152"/>
      <c r="P17" s="153"/>
      <c r="Q17" s="154"/>
      <c r="R17" s="189"/>
      <c r="S17" s="189"/>
      <c r="T17" s="190"/>
      <c r="U17" s="175" t="str">
        <f>IF(AB17=0,"☆B①",AB17*(1+AE17))</f>
        <v>☆B①</v>
      </c>
      <c r="V17" s="176"/>
      <c r="W17" s="177"/>
      <c r="X17" s="172"/>
      <c r="Y17" s="172"/>
      <c r="Z17" s="173"/>
      <c r="AA17" s="10" t="s">
        <v>20</v>
      </c>
      <c r="AB17" s="161"/>
      <c r="AC17" s="162"/>
      <c r="AD17" s="162"/>
      <c r="AE17" s="230"/>
      <c r="AF17" s="231"/>
      <c r="AG17" s="232"/>
      <c r="AH17" s="17"/>
      <c r="AI17" s="2"/>
      <c r="AJ17" s="174"/>
      <c r="AK17" s="174"/>
      <c r="AL17" s="174"/>
      <c r="AM17" s="174"/>
      <c r="AN17" s="174"/>
      <c r="AO17" s="174"/>
      <c r="AP17" s="174"/>
      <c r="AQ17" s="174"/>
      <c r="AR17" s="174"/>
      <c r="AS17" s="174"/>
      <c r="AT17" s="174"/>
      <c r="AU17" s="1"/>
      <c r="AV17" s="1"/>
      <c r="AW17" s="1"/>
      <c r="AX17" s="1"/>
      <c r="AY17" s="1"/>
      <c r="AZ17" s="1"/>
      <c r="BA17" s="1"/>
      <c r="BB17" s="1"/>
    </row>
    <row r="18" spans="2:54" ht="13.5">
      <c r="B18" s="35"/>
      <c r="C18" s="9" t="s">
        <v>22</v>
      </c>
      <c r="D18" s="256"/>
      <c r="E18" s="257"/>
      <c r="F18" s="257"/>
      <c r="G18" s="257"/>
      <c r="H18" s="257"/>
      <c r="I18" s="257"/>
      <c r="J18" s="258"/>
      <c r="K18" s="273"/>
      <c r="L18" s="274"/>
      <c r="M18" s="274"/>
      <c r="N18" s="275"/>
      <c r="O18" s="155"/>
      <c r="P18" s="156"/>
      <c r="Q18" s="157"/>
      <c r="R18" s="221"/>
      <c r="S18" s="221"/>
      <c r="T18" s="222"/>
      <c r="U18" s="186" t="str">
        <f>IF(AB18=0,"☆B②",AB18*(1+AE18))</f>
        <v>☆B②</v>
      </c>
      <c r="V18" s="187"/>
      <c r="W18" s="188"/>
      <c r="X18" s="138"/>
      <c r="Y18" s="138"/>
      <c r="Z18" s="139"/>
      <c r="AA18" s="10" t="s">
        <v>22</v>
      </c>
      <c r="AB18" s="161"/>
      <c r="AC18" s="162"/>
      <c r="AD18" s="162"/>
      <c r="AE18" s="230"/>
      <c r="AF18" s="231"/>
      <c r="AG18" s="232"/>
      <c r="AH18" s="17"/>
      <c r="AI18" s="2"/>
      <c r="AJ18" s="174"/>
      <c r="AK18" s="174"/>
      <c r="AL18" s="174"/>
      <c r="AM18" s="174"/>
      <c r="AN18" s="174"/>
      <c r="AO18" s="174"/>
      <c r="AP18" s="174"/>
      <c r="AQ18" s="174"/>
      <c r="AR18" s="174"/>
      <c r="AS18" s="174"/>
      <c r="AT18" s="174"/>
      <c r="AU18" s="2"/>
      <c r="AV18" s="2"/>
      <c r="AW18" s="2"/>
      <c r="AX18" s="2"/>
      <c r="AY18" s="2"/>
      <c r="AZ18" s="2"/>
      <c r="BA18" s="2"/>
      <c r="BB18" s="2"/>
    </row>
    <row r="19" spans="2:54" ht="13.5">
      <c r="B19" s="35"/>
      <c r="C19" s="9" t="s">
        <v>24</v>
      </c>
      <c r="D19" s="256"/>
      <c r="E19" s="257"/>
      <c r="F19" s="257"/>
      <c r="G19" s="257"/>
      <c r="H19" s="257"/>
      <c r="I19" s="257"/>
      <c r="J19" s="258"/>
      <c r="K19" s="282"/>
      <c r="L19" s="283"/>
      <c r="M19" s="283"/>
      <c r="N19" s="284"/>
      <c r="O19" s="155"/>
      <c r="P19" s="156"/>
      <c r="Q19" s="157"/>
      <c r="R19" s="221"/>
      <c r="S19" s="221"/>
      <c r="T19" s="222"/>
      <c r="U19" s="186" t="str">
        <f>IF(AB19=0,"☆B③",AB19*(1+AE19))</f>
        <v>☆B③</v>
      </c>
      <c r="V19" s="187"/>
      <c r="W19" s="188"/>
      <c r="X19" s="138"/>
      <c r="Y19" s="138"/>
      <c r="Z19" s="139"/>
      <c r="AA19" s="10" t="s">
        <v>24</v>
      </c>
      <c r="AB19" s="161"/>
      <c r="AC19" s="162"/>
      <c r="AD19" s="162"/>
      <c r="AE19" s="230"/>
      <c r="AF19" s="231"/>
      <c r="AG19" s="232"/>
      <c r="AH19" s="17"/>
      <c r="AI19" s="2"/>
      <c r="AJ19" s="174"/>
      <c r="AK19" s="174"/>
      <c r="AL19" s="174"/>
      <c r="AM19" s="174"/>
      <c r="AN19" s="174"/>
      <c r="AO19" s="174"/>
      <c r="AP19" s="174"/>
      <c r="AQ19" s="174"/>
      <c r="AR19" s="174"/>
      <c r="AS19" s="174"/>
      <c r="AT19" s="174"/>
      <c r="AU19" s="2"/>
      <c r="AV19" s="2"/>
      <c r="AW19" s="2"/>
      <c r="AX19" s="2"/>
      <c r="AY19" s="2"/>
      <c r="AZ19" s="2"/>
      <c r="BA19" s="2"/>
      <c r="BB19" s="2"/>
    </row>
    <row r="20" spans="2:54" ht="13.5">
      <c r="B20" s="37"/>
      <c r="C20" s="9" t="s">
        <v>25</v>
      </c>
      <c r="D20" s="259"/>
      <c r="E20" s="260"/>
      <c r="F20" s="260"/>
      <c r="G20" s="260"/>
      <c r="H20" s="260"/>
      <c r="I20" s="260"/>
      <c r="J20" s="261"/>
      <c r="K20" s="276"/>
      <c r="L20" s="277"/>
      <c r="M20" s="277"/>
      <c r="N20" s="278"/>
      <c r="O20" s="158"/>
      <c r="P20" s="159"/>
      <c r="Q20" s="160"/>
      <c r="R20" s="214"/>
      <c r="S20" s="214"/>
      <c r="T20" s="215"/>
      <c r="U20" s="183" t="str">
        <f>IF(AB20=0,"☆B④",AB20*(1+AE20))</f>
        <v>☆B④</v>
      </c>
      <c r="V20" s="184"/>
      <c r="W20" s="185"/>
      <c r="X20" s="168"/>
      <c r="Y20" s="168"/>
      <c r="Z20" s="169"/>
      <c r="AA20" s="24" t="s">
        <v>25</v>
      </c>
      <c r="AB20" s="161"/>
      <c r="AC20" s="162"/>
      <c r="AD20" s="162"/>
      <c r="AE20" s="230"/>
      <c r="AF20" s="231"/>
      <c r="AG20" s="232"/>
      <c r="AH20" s="17"/>
      <c r="AI20" s="2"/>
      <c r="AJ20" s="19"/>
      <c r="AK20" s="19"/>
      <c r="AL20" s="19"/>
      <c r="AM20" s="19"/>
      <c r="AN20" s="19"/>
      <c r="AO20" s="19"/>
      <c r="AP20" s="19"/>
      <c r="AQ20" s="19"/>
      <c r="AR20" s="19"/>
      <c r="AS20" s="19"/>
      <c r="AT20" s="19"/>
      <c r="AU20" s="2"/>
      <c r="AV20" s="2"/>
      <c r="AW20" s="2"/>
      <c r="AX20" s="2"/>
      <c r="AY20" s="2"/>
      <c r="AZ20" s="2"/>
      <c r="BA20" s="2"/>
      <c r="BB20" s="2"/>
    </row>
    <row r="21" spans="2:54" ht="13.5">
      <c r="B21" s="12"/>
      <c r="C21" s="13"/>
      <c r="D21" s="13"/>
      <c r="E21" s="13"/>
      <c r="F21" s="13"/>
      <c r="G21" s="13"/>
      <c r="H21" s="13"/>
      <c r="I21" s="13"/>
      <c r="J21" s="13"/>
      <c r="K21" s="204"/>
      <c r="L21" s="205"/>
      <c r="M21" s="205"/>
      <c r="N21" s="206"/>
      <c r="O21" s="48"/>
      <c r="P21" s="14"/>
      <c r="Q21" s="14"/>
      <c r="R21" s="63"/>
      <c r="S21" s="63"/>
      <c r="T21" s="99"/>
      <c r="U21" s="14"/>
      <c r="V21" s="14"/>
      <c r="W21" s="14"/>
      <c r="X21" s="63"/>
      <c r="Y21" s="63"/>
      <c r="Z21" s="64"/>
      <c r="AA21" s="2"/>
      <c r="AB21" s="2"/>
      <c r="AC21" s="28" t="s">
        <v>27</v>
      </c>
      <c r="AD21" s="2"/>
      <c r="AE21" s="2"/>
      <c r="AF21" s="2"/>
      <c r="AG21" s="2"/>
      <c r="AH21" s="2"/>
      <c r="AI21" s="2"/>
      <c r="AJ21" s="2"/>
      <c r="AK21" s="28" t="s">
        <v>47</v>
      </c>
      <c r="AL21" s="2"/>
      <c r="AM21" s="2"/>
      <c r="AN21" s="2"/>
      <c r="AO21" s="2"/>
      <c r="AP21" s="2"/>
      <c r="AQ21" s="2"/>
      <c r="AR21" s="2"/>
      <c r="AS21" s="2"/>
      <c r="AT21" s="2"/>
      <c r="AU21" s="2"/>
      <c r="AV21" s="2"/>
      <c r="AW21" s="2"/>
      <c r="AX21" s="2"/>
      <c r="AY21" s="2"/>
      <c r="AZ21" s="2"/>
      <c r="BA21" s="2"/>
      <c r="BB21" s="2"/>
    </row>
    <row r="22" spans="2:54" ht="13.5">
      <c r="B22" s="45" t="s">
        <v>28</v>
      </c>
      <c r="C22" s="46"/>
      <c r="D22" s="45" t="s">
        <v>29</v>
      </c>
      <c r="E22" s="46"/>
      <c r="F22" s="46"/>
      <c r="G22" s="46"/>
      <c r="H22" s="46"/>
      <c r="I22" s="46"/>
      <c r="J22" s="46"/>
      <c r="K22" s="209"/>
      <c r="L22" s="210"/>
      <c r="M22" s="210"/>
      <c r="N22" s="211"/>
      <c r="O22" s="135"/>
      <c r="P22" s="136"/>
      <c r="Q22" s="137"/>
      <c r="R22" s="136"/>
      <c r="S22" s="136"/>
      <c r="T22" s="225"/>
      <c r="U22" s="135"/>
      <c r="V22" s="136"/>
      <c r="W22" s="137"/>
      <c r="X22" s="136"/>
      <c r="Y22" s="136"/>
      <c r="Z22" s="165"/>
      <c r="AA22" s="24"/>
      <c r="AB22" s="142" t="s">
        <v>30</v>
      </c>
      <c r="AC22" s="142"/>
      <c r="AD22" s="142"/>
      <c r="AE22" s="142"/>
      <c r="AF22" s="142"/>
      <c r="AG22" s="142"/>
      <c r="AH22" s="142"/>
      <c r="AI22" s="182" t="s">
        <v>48</v>
      </c>
      <c r="AJ22" s="142"/>
      <c r="AK22" s="167"/>
      <c r="AL22" s="141" t="s">
        <v>49</v>
      </c>
      <c r="AM22" s="141"/>
      <c r="AN22" s="141"/>
      <c r="AO22" s="141" t="s">
        <v>50</v>
      </c>
      <c r="AP22" s="141"/>
      <c r="AQ22" s="141"/>
      <c r="AR22" s="141" t="s">
        <v>87</v>
      </c>
      <c r="AS22" s="141"/>
      <c r="AT22" s="141"/>
      <c r="AU22" s="2"/>
      <c r="AV22" s="2"/>
      <c r="AW22" s="2"/>
      <c r="AX22" s="2"/>
      <c r="AY22" s="2"/>
      <c r="AZ22" s="2"/>
      <c r="BA22" s="2"/>
      <c r="BB22" s="2"/>
    </row>
    <row r="23" spans="2:54" ht="13.5">
      <c r="B23" s="45"/>
      <c r="C23" s="9" t="s">
        <v>31</v>
      </c>
      <c r="D23" s="207"/>
      <c r="E23" s="208"/>
      <c r="F23" s="208"/>
      <c r="G23" s="208"/>
      <c r="H23" s="208"/>
      <c r="I23" s="208"/>
      <c r="J23" s="208"/>
      <c r="K23" s="209"/>
      <c r="L23" s="210"/>
      <c r="M23" s="210"/>
      <c r="N23" s="211"/>
      <c r="O23" s="175" t="str">
        <f>IF(AL23=0,"★C①",AI23*AL23)</f>
        <v>★C①</v>
      </c>
      <c r="P23" s="176"/>
      <c r="Q23" s="177"/>
      <c r="R23" s="223"/>
      <c r="S23" s="223"/>
      <c r="T23" s="224"/>
      <c r="U23" s="175" t="str">
        <f>IF(AR23=0,"☆C①",AO23*AR23)</f>
        <v>☆C①</v>
      </c>
      <c r="V23" s="176"/>
      <c r="W23" s="177"/>
      <c r="X23" s="170"/>
      <c r="Y23" s="170"/>
      <c r="Z23" s="171"/>
      <c r="AA23" s="24" t="s">
        <v>31</v>
      </c>
      <c r="AB23" s="218"/>
      <c r="AC23" s="219"/>
      <c r="AD23" s="219"/>
      <c r="AE23" s="219"/>
      <c r="AF23" s="219"/>
      <c r="AG23" s="219"/>
      <c r="AH23" s="220"/>
      <c r="AI23" s="143"/>
      <c r="AJ23" s="144"/>
      <c r="AK23" s="145"/>
      <c r="AL23" s="140"/>
      <c r="AM23" s="140"/>
      <c r="AN23" s="140"/>
      <c r="AO23" s="181"/>
      <c r="AP23" s="181"/>
      <c r="AQ23" s="181"/>
      <c r="AR23" s="140"/>
      <c r="AS23" s="140"/>
      <c r="AT23" s="140"/>
      <c r="AU23" s="2"/>
      <c r="AV23" s="2"/>
      <c r="AW23" s="2"/>
      <c r="AX23" s="2"/>
      <c r="AY23" s="2"/>
      <c r="AZ23" s="2"/>
      <c r="BA23" s="2"/>
      <c r="BB23" s="2"/>
    </row>
    <row r="24" spans="2:54" ht="13.5">
      <c r="B24" s="45"/>
      <c r="C24" s="9" t="s">
        <v>34</v>
      </c>
      <c r="D24" s="207"/>
      <c r="E24" s="208"/>
      <c r="F24" s="208"/>
      <c r="G24" s="208"/>
      <c r="H24" s="208"/>
      <c r="I24" s="208"/>
      <c r="J24" s="208"/>
      <c r="K24" s="209"/>
      <c r="L24" s="210"/>
      <c r="M24" s="210"/>
      <c r="N24" s="211"/>
      <c r="O24" s="186" t="str">
        <f>IF(AL24=0,"★C②",AI24*AL24)</f>
        <v>★C②</v>
      </c>
      <c r="P24" s="187"/>
      <c r="Q24" s="188"/>
      <c r="R24" s="221"/>
      <c r="S24" s="221"/>
      <c r="T24" s="222"/>
      <c r="U24" s="186" t="str">
        <f>IF(AR24=0,"☆C②",AO24*AR24)</f>
        <v>☆C②</v>
      </c>
      <c r="V24" s="187"/>
      <c r="W24" s="188"/>
      <c r="X24" s="228"/>
      <c r="Y24" s="228"/>
      <c r="Z24" s="229"/>
      <c r="AA24" s="24" t="s">
        <v>34</v>
      </c>
      <c r="AB24" s="218"/>
      <c r="AC24" s="219"/>
      <c r="AD24" s="219"/>
      <c r="AE24" s="219"/>
      <c r="AF24" s="219"/>
      <c r="AG24" s="219"/>
      <c r="AH24" s="220"/>
      <c r="AI24" s="143"/>
      <c r="AJ24" s="144"/>
      <c r="AK24" s="145"/>
      <c r="AL24" s="140"/>
      <c r="AM24" s="140"/>
      <c r="AN24" s="140"/>
      <c r="AO24" s="181"/>
      <c r="AP24" s="181"/>
      <c r="AQ24" s="181"/>
      <c r="AR24" s="140"/>
      <c r="AS24" s="140"/>
      <c r="AT24" s="140"/>
      <c r="AU24" s="2"/>
      <c r="AV24" s="2"/>
      <c r="AW24" s="2"/>
      <c r="AX24" s="2"/>
      <c r="AY24" s="2"/>
      <c r="AZ24" s="2"/>
      <c r="BA24" s="2"/>
      <c r="BB24" s="2"/>
    </row>
    <row r="25" spans="2:54" ht="13.5">
      <c r="B25" s="45"/>
      <c r="C25" s="9" t="s">
        <v>36</v>
      </c>
      <c r="D25" s="207"/>
      <c r="E25" s="208"/>
      <c r="F25" s="208"/>
      <c r="G25" s="208"/>
      <c r="H25" s="208"/>
      <c r="I25" s="208"/>
      <c r="J25" s="208"/>
      <c r="K25" s="209"/>
      <c r="L25" s="210"/>
      <c r="M25" s="210"/>
      <c r="N25" s="211"/>
      <c r="O25" s="186" t="str">
        <f>IF(AL25=0,"★C③",AI25*AL25)</f>
        <v>★C③</v>
      </c>
      <c r="P25" s="187"/>
      <c r="Q25" s="188"/>
      <c r="R25" s="221"/>
      <c r="S25" s="221"/>
      <c r="T25" s="222"/>
      <c r="U25" s="186" t="str">
        <f>IF(AR25=0,"☆C③",AO25*AR25)</f>
        <v>☆C③</v>
      </c>
      <c r="V25" s="187"/>
      <c r="W25" s="188"/>
      <c r="X25" s="228"/>
      <c r="Y25" s="228"/>
      <c r="Z25" s="229"/>
      <c r="AA25" s="24" t="s">
        <v>36</v>
      </c>
      <c r="AB25" s="218"/>
      <c r="AC25" s="219"/>
      <c r="AD25" s="219"/>
      <c r="AE25" s="219"/>
      <c r="AF25" s="219"/>
      <c r="AG25" s="219"/>
      <c r="AH25" s="220"/>
      <c r="AI25" s="143"/>
      <c r="AJ25" s="144"/>
      <c r="AK25" s="145"/>
      <c r="AL25" s="140"/>
      <c r="AM25" s="140"/>
      <c r="AN25" s="140"/>
      <c r="AO25" s="181"/>
      <c r="AP25" s="181"/>
      <c r="AQ25" s="181"/>
      <c r="AR25" s="140"/>
      <c r="AS25" s="140"/>
      <c r="AT25" s="140"/>
      <c r="AU25" s="2"/>
      <c r="AV25" s="2"/>
      <c r="AW25" s="2"/>
      <c r="AX25" s="2"/>
      <c r="AY25" s="2"/>
      <c r="AZ25" s="2"/>
      <c r="BA25" s="2"/>
      <c r="BB25" s="2"/>
    </row>
    <row r="26" spans="2:54" ht="13.5">
      <c r="B26" s="47"/>
      <c r="C26" s="9" t="s">
        <v>39</v>
      </c>
      <c r="D26" s="207"/>
      <c r="E26" s="208"/>
      <c r="F26" s="208"/>
      <c r="G26" s="208"/>
      <c r="H26" s="208"/>
      <c r="I26" s="208"/>
      <c r="J26" s="208"/>
      <c r="K26" s="209"/>
      <c r="L26" s="210"/>
      <c r="M26" s="210"/>
      <c r="N26" s="211"/>
      <c r="O26" s="194" t="str">
        <f>IF(AL26=0,"★C④",AI26*AL26)</f>
        <v>★C④</v>
      </c>
      <c r="P26" s="195"/>
      <c r="Q26" s="196"/>
      <c r="R26" s="214"/>
      <c r="S26" s="214"/>
      <c r="T26" s="215"/>
      <c r="U26" s="194" t="str">
        <f>IF(AR26=0,"☆C④",AO26*AR26)</f>
        <v>☆C④</v>
      </c>
      <c r="V26" s="195"/>
      <c r="W26" s="196"/>
      <c r="X26" s="226"/>
      <c r="Y26" s="226"/>
      <c r="Z26" s="227"/>
      <c r="AA26" s="24" t="s">
        <v>39</v>
      </c>
      <c r="AB26" s="218"/>
      <c r="AC26" s="219"/>
      <c r="AD26" s="219"/>
      <c r="AE26" s="219"/>
      <c r="AF26" s="219"/>
      <c r="AG26" s="219"/>
      <c r="AH26" s="220"/>
      <c r="AI26" s="143"/>
      <c r="AJ26" s="144"/>
      <c r="AK26" s="145"/>
      <c r="AL26" s="140"/>
      <c r="AM26" s="140"/>
      <c r="AN26" s="140"/>
      <c r="AO26" s="181"/>
      <c r="AP26" s="181"/>
      <c r="AQ26" s="181"/>
      <c r="AR26" s="140"/>
      <c r="AS26" s="140"/>
      <c r="AT26" s="140"/>
      <c r="AU26" s="2"/>
      <c r="AV26" s="2"/>
      <c r="AW26" s="2"/>
      <c r="AX26" s="2"/>
      <c r="AY26" s="2"/>
      <c r="AZ26" s="2"/>
      <c r="BA26" s="2"/>
      <c r="BB26" s="2"/>
    </row>
    <row r="27" spans="2:54" ht="13.5">
      <c r="B27" s="12"/>
      <c r="C27" s="13"/>
      <c r="D27" s="13"/>
      <c r="E27" s="13"/>
      <c r="F27" s="13"/>
      <c r="G27" s="13"/>
      <c r="H27" s="13"/>
      <c r="I27" s="13"/>
      <c r="J27" s="13"/>
      <c r="K27" s="204"/>
      <c r="L27" s="205"/>
      <c r="M27" s="205"/>
      <c r="N27" s="206"/>
      <c r="O27" s="48"/>
      <c r="P27" s="14"/>
      <c r="Q27" s="14"/>
      <c r="R27" s="63"/>
      <c r="S27" s="63"/>
      <c r="T27" s="99"/>
      <c r="U27" s="14"/>
      <c r="V27" s="14"/>
      <c r="W27" s="14"/>
      <c r="X27" s="63"/>
      <c r="Y27" s="63"/>
      <c r="Z27" s="64"/>
      <c r="AA27" s="2"/>
      <c r="AB27" s="2"/>
      <c r="AC27" s="2"/>
      <c r="AD27" s="2"/>
      <c r="AE27" s="2"/>
      <c r="AF27" s="2"/>
      <c r="AG27" s="2"/>
      <c r="AH27" s="2"/>
      <c r="AI27" s="2"/>
      <c r="AJ27" s="2"/>
      <c r="AK27" s="2"/>
      <c r="AL27" s="2"/>
      <c r="AM27" s="2"/>
      <c r="AN27" s="2"/>
      <c r="AO27" s="2"/>
      <c r="AP27" s="2"/>
      <c r="AQ27" s="2"/>
      <c r="AR27" s="2"/>
      <c r="AS27" s="2"/>
      <c r="AT27" s="2"/>
      <c r="AU27" s="2"/>
      <c r="AZ27" s="2"/>
      <c r="BA27" s="2"/>
      <c r="BB27" s="2"/>
    </row>
    <row r="28" spans="2:54" ht="14.25" thickBot="1">
      <c r="B28" s="43" t="s">
        <v>42</v>
      </c>
      <c r="C28" s="44"/>
      <c r="D28" s="285"/>
      <c r="E28" s="286"/>
      <c r="F28" s="286"/>
      <c r="G28" s="286"/>
      <c r="H28" s="286"/>
      <c r="I28" s="286"/>
      <c r="J28" s="287"/>
      <c r="K28" s="288"/>
      <c r="L28" s="289"/>
      <c r="M28" s="289"/>
      <c r="N28" s="290"/>
      <c r="O28" s="149"/>
      <c r="P28" s="150"/>
      <c r="Q28" s="151"/>
      <c r="R28" s="212"/>
      <c r="S28" s="212"/>
      <c r="T28" s="213"/>
      <c r="U28" s="149"/>
      <c r="V28" s="150"/>
      <c r="W28" s="151"/>
      <c r="X28" s="251"/>
      <c r="Y28" s="251"/>
      <c r="Z28" s="252"/>
      <c r="AA28" s="8"/>
      <c r="AB28" s="247"/>
      <c r="AC28" s="247"/>
      <c r="AD28" s="247"/>
      <c r="AE28" s="247"/>
      <c r="AF28" s="247"/>
      <c r="AG28" s="247"/>
      <c r="AH28" s="247"/>
      <c r="AI28" s="22"/>
      <c r="AJ28" s="22"/>
      <c r="AK28" s="22"/>
      <c r="AL28" s="247"/>
      <c r="AM28" s="247"/>
      <c r="AN28" s="247"/>
      <c r="AO28" s="247"/>
      <c r="AP28" s="247"/>
      <c r="AQ28" s="247"/>
      <c r="AR28" s="247"/>
      <c r="AS28" s="247"/>
      <c r="AT28" s="247"/>
      <c r="AU28" s="2"/>
      <c r="AV28" s="2"/>
      <c r="AW28" s="2"/>
      <c r="AX28" s="2"/>
      <c r="AY28" s="2"/>
      <c r="AZ28" s="2"/>
      <c r="BA28" s="2"/>
      <c r="BB28" s="2"/>
    </row>
    <row r="29" spans="2:54" ht="14.25" thickTop="1">
      <c r="B29" s="25"/>
      <c r="C29" s="25"/>
      <c r="D29" s="26"/>
      <c r="E29" s="27"/>
      <c r="F29" s="27"/>
      <c r="G29" s="27"/>
      <c r="H29" s="27"/>
      <c r="I29" s="27"/>
      <c r="J29" s="27"/>
      <c r="K29" s="27"/>
      <c r="L29" s="248"/>
      <c r="M29" s="248"/>
      <c r="N29" s="248"/>
      <c r="O29" s="249"/>
      <c r="P29" s="249"/>
      <c r="Q29" s="249"/>
      <c r="R29" s="249"/>
      <c r="S29" s="249"/>
      <c r="T29" s="249"/>
      <c r="U29" s="249"/>
      <c r="V29" s="249"/>
      <c r="W29" s="249"/>
      <c r="X29" s="249"/>
      <c r="Y29" s="249"/>
      <c r="Z29" s="249"/>
      <c r="AA29" s="8"/>
      <c r="AB29" s="8"/>
      <c r="AC29" s="8"/>
      <c r="AD29" s="8"/>
      <c r="AE29" s="18"/>
      <c r="AF29" s="18"/>
      <c r="AG29" s="18"/>
      <c r="AH29" s="18"/>
      <c r="AI29" s="23"/>
      <c r="AJ29" s="23"/>
      <c r="AK29" s="23"/>
      <c r="AL29" s="245"/>
      <c r="AM29" s="245"/>
      <c r="AN29" s="245"/>
      <c r="AO29" s="246"/>
      <c r="AP29" s="246"/>
      <c r="AQ29" s="246"/>
      <c r="AR29" s="245"/>
      <c r="AS29" s="245"/>
      <c r="AT29" s="245"/>
      <c r="AU29" s="2"/>
      <c r="AV29" s="2"/>
      <c r="AW29" s="2"/>
      <c r="AX29" s="2"/>
      <c r="AY29" s="2"/>
      <c r="AZ29" s="2"/>
      <c r="BA29" s="2"/>
      <c r="BB29" s="2"/>
    </row>
    <row r="30" spans="2:54" ht="13.5">
      <c r="B30" s="2"/>
      <c r="C30" s="2"/>
      <c r="D30" s="2"/>
      <c r="E30" s="2"/>
      <c r="F30" s="2"/>
      <c r="G30" s="2"/>
      <c r="H30" s="2"/>
      <c r="I30" s="2"/>
      <c r="J30" s="2"/>
      <c r="K30" s="2"/>
      <c r="L30" s="2"/>
      <c r="M30" s="2"/>
      <c r="N30" s="2"/>
      <c r="O30" s="2"/>
      <c r="P30" s="2"/>
      <c r="Q30" s="2"/>
      <c r="R30" s="2"/>
      <c r="S30" s="2"/>
      <c r="T30" s="2"/>
      <c r="U30" s="11"/>
      <c r="V30" s="2"/>
      <c r="W30" s="2"/>
      <c r="X30" s="2"/>
      <c r="Y30" s="2"/>
      <c r="Z30" s="2"/>
      <c r="AA30" s="8"/>
      <c r="AB30" s="8"/>
      <c r="AC30" s="18"/>
      <c r="AD30" s="18"/>
      <c r="AE30" s="8"/>
      <c r="AF30" s="8"/>
      <c r="AG30" s="8"/>
      <c r="AH30" s="8"/>
      <c r="AI30" s="8"/>
      <c r="AJ30" s="8"/>
      <c r="AK30" s="8"/>
      <c r="AL30" s="8"/>
      <c r="AM30" s="8"/>
      <c r="AN30" s="8"/>
      <c r="AO30" s="8"/>
      <c r="AP30" s="8"/>
      <c r="AQ30" s="8"/>
      <c r="AR30" s="8"/>
      <c r="AS30" s="8"/>
      <c r="AT30" s="8"/>
      <c r="AU30" s="2"/>
      <c r="AV30" s="2"/>
      <c r="AW30" s="2"/>
      <c r="AX30" s="2"/>
      <c r="AY30" s="2"/>
      <c r="AZ30" s="2"/>
      <c r="BA30" s="2"/>
      <c r="BB30" s="2"/>
    </row>
    <row r="31" spans="2:54" ht="13.5">
      <c r="B31" s="266" t="s">
        <v>116</v>
      </c>
      <c r="C31" s="266"/>
      <c r="D31" s="266"/>
      <c r="E31" s="265" t="str">
        <f>X10</f>
        <v>H29.○)</v>
      </c>
      <c r="F31" s="265"/>
      <c r="G31" s="265"/>
      <c r="H31" s="122" t="s">
        <v>115</v>
      </c>
      <c r="I31" s="264">
        <f>F8</f>
        <v>0</v>
      </c>
      <c r="J31" s="264"/>
      <c r="K31" s="264"/>
      <c r="L31" s="3"/>
      <c r="M31" s="3"/>
      <c r="N31" s="3"/>
      <c r="O31" s="3"/>
      <c r="P31" s="3"/>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2:54" ht="13.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11"/>
      <c r="AL32" s="11"/>
      <c r="AM32" s="11"/>
      <c r="AN32" s="2"/>
      <c r="AO32" s="2"/>
      <c r="AP32" s="2"/>
      <c r="AQ32" s="2"/>
      <c r="AR32" s="2"/>
      <c r="AS32" s="2"/>
      <c r="AT32" s="2"/>
      <c r="AU32" s="3"/>
      <c r="AV32" s="2"/>
      <c r="AW32" s="2"/>
      <c r="AX32" s="2"/>
      <c r="AY32" s="2"/>
      <c r="AZ32" s="2"/>
      <c r="BA32" s="2"/>
      <c r="BB32" s="2"/>
    </row>
    <row r="33" spans="2:54" ht="13.5">
      <c r="B33" s="2"/>
      <c r="C33" s="2"/>
      <c r="D33" s="2"/>
      <c r="E33" s="199" t="s">
        <v>51</v>
      </c>
      <c r="F33" s="200"/>
      <c r="G33" s="216">
        <f>K12</f>
        <v>0</v>
      </c>
      <c r="H33" s="217"/>
      <c r="I33" s="199" t="s">
        <v>52</v>
      </c>
      <c r="J33" s="201" t="str">
        <f>IF(X12=0,U12,X12)</f>
        <v>☆A①</v>
      </c>
      <c r="K33" s="201"/>
      <c r="L33" s="199" t="s">
        <v>53</v>
      </c>
      <c r="M33" s="216">
        <f>K13</f>
        <v>0</v>
      </c>
      <c r="N33" s="217"/>
      <c r="O33" s="199" t="s">
        <v>91</v>
      </c>
      <c r="P33" s="201" t="str">
        <f>IF(X13=0,U13,X13)</f>
        <v>☆A②</v>
      </c>
      <c r="Q33" s="201"/>
      <c r="R33" s="199" t="s">
        <v>53</v>
      </c>
      <c r="S33" s="216">
        <f>K14</f>
        <v>0</v>
      </c>
      <c r="T33" s="217"/>
      <c r="U33" s="199" t="s">
        <v>52</v>
      </c>
      <c r="V33" s="201" t="str">
        <f>IF(X14=0,U14,X14)</f>
        <v>☆A③</v>
      </c>
      <c r="W33" s="201"/>
      <c r="X33" s="200" t="s">
        <v>54</v>
      </c>
      <c r="Y33" s="200"/>
      <c r="Z33" s="216">
        <f>K11</f>
        <v>0</v>
      </c>
      <c r="AA33" s="217"/>
      <c r="AB33" s="217"/>
      <c r="AC33" s="217"/>
      <c r="AD33" s="217"/>
      <c r="AE33" s="217"/>
      <c r="AF33" s="217"/>
      <c r="AG33" s="217"/>
      <c r="AH33" s="2"/>
      <c r="AI33" s="2"/>
      <c r="AJ33" s="2"/>
      <c r="AK33" s="2"/>
      <c r="AL33" s="2"/>
      <c r="AM33" s="2"/>
      <c r="AN33" s="2"/>
      <c r="AO33" s="2"/>
      <c r="AP33" s="2"/>
      <c r="AQ33" s="2"/>
      <c r="AR33" s="2"/>
      <c r="AS33" s="2"/>
      <c r="AT33" s="2"/>
      <c r="AU33" s="3"/>
      <c r="AV33" s="21" t="s">
        <v>10</v>
      </c>
      <c r="AW33" s="21" t="s">
        <v>12</v>
      </c>
      <c r="AX33" s="21" t="s">
        <v>14</v>
      </c>
      <c r="AY33" s="21"/>
      <c r="AZ33" s="21" t="s">
        <v>55</v>
      </c>
      <c r="BA33" s="3"/>
      <c r="BB33" s="82" t="s">
        <v>56</v>
      </c>
    </row>
    <row r="34" spans="2:54" ht="13.5">
      <c r="B34" s="1"/>
      <c r="C34" s="1"/>
      <c r="D34" s="1"/>
      <c r="E34" s="200"/>
      <c r="F34" s="200"/>
      <c r="G34" s="199">
        <v>100</v>
      </c>
      <c r="H34" s="199"/>
      <c r="I34" s="199"/>
      <c r="J34" s="202">
        <f>R12</f>
        <v>0</v>
      </c>
      <c r="K34" s="203"/>
      <c r="L34" s="199"/>
      <c r="M34" s="199">
        <v>100</v>
      </c>
      <c r="N34" s="199"/>
      <c r="O34" s="199"/>
      <c r="P34" s="202">
        <f>R13</f>
        <v>0</v>
      </c>
      <c r="Q34" s="203"/>
      <c r="R34" s="199"/>
      <c r="S34" s="199">
        <v>100</v>
      </c>
      <c r="T34" s="199"/>
      <c r="U34" s="199"/>
      <c r="V34" s="202">
        <f>R14</f>
        <v>0</v>
      </c>
      <c r="W34" s="203"/>
      <c r="X34" s="200"/>
      <c r="Y34" s="200"/>
      <c r="Z34" s="241">
        <f>K12</f>
        <v>0</v>
      </c>
      <c r="AA34" s="242"/>
      <c r="AB34" s="3" t="s">
        <v>53</v>
      </c>
      <c r="AC34" s="241">
        <f>K13</f>
        <v>0</v>
      </c>
      <c r="AD34" s="242"/>
      <c r="AE34" s="3" t="s">
        <v>53</v>
      </c>
      <c r="AF34" s="241">
        <f>K14</f>
        <v>0</v>
      </c>
      <c r="AG34" s="242"/>
      <c r="AH34" s="2"/>
      <c r="AI34" s="2"/>
      <c r="AJ34" s="2"/>
      <c r="AK34" s="2"/>
      <c r="AL34" s="2"/>
      <c r="AM34" s="2"/>
      <c r="AN34" s="2"/>
      <c r="AO34" s="2"/>
      <c r="AP34" s="2"/>
      <c r="AQ34" s="2"/>
      <c r="AR34" s="2"/>
      <c r="AS34" s="2"/>
      <c r="AT34" s="2"/>
      <c r="AU34" s="3"/>
      <c r="AV34" s="71">
        <f>IF(G33=0,0,G33/G34*J33/J34)</f>
        <v>0</v>
      </c>
      <c r="AW34" s="71">
        <f>IF(M33=0,0,M33/M34*P33/P34)</f>
        <v>0</v>
      </c>
      <c r="AX34" s="71">
        <f>IF(S33=0,0,S33/S34*V33/V34)</f>
        <v>0</v>
      </c>
      <c r="AY34" s="21"/>
      <c r="AZ34" s="21">
        <f>IF(Z33=0,0,Z33/(Z34+AC34+AF34))</f>
        <v>0</v>
      </c>
      <c r="BA34" s="3"/>
      <c r="BB34" s="71">
        <f>(AV34+AW34+AX34)*AZ34</f>
        <v>0</v>
      </c>
    </row>
    <row r="35" spans="2:54" ht="13.5">
      <c r="B35" s="1"/>
      <c r="C35" s="1"/>
      <c r="D35" s="1"/>
      <c r="E35" s="7"/>
      <c r="F35" s="7"/>
      <c r="G35" s="3"/>
      <c r="H35" s="3"/>
      <c r="I35" s="3"/>
      <c r="J35" s="4"/>
      <c r="K35" s="4"/>
      <c r="L35" s="3"/>
      <c r="M35" s="3"/>
      <c r="N35" s="3"/>
      <c r="O35" s="3"/>
      <c r="P35" s="4"/>
      <c r="Q35" s="3"/>
      <c r="R35" s="3"/>
      <c r="S35" s="3"/>
      <c r="T35" s="3"/>
      <c r="U35" s="3"/>
      <c r="V35" s="4"/>
      <c r="W35" s="3"/>
      <c r="X35" s="6"/>
      <c r="Y35" s="6"/>
      <c r="Z35" s="3"/>
      <c r="AA35" s="3"/>
      <c r="AB35" s="2"/>
      <c r="AC35" s="3"/>
      <c r="AD35" s="3"/>
      <c r="AE35" s="2"/>
      <c r="AF35" s="3"/>
      <c r="AG35" s="3"/>
      <c r="AH35" s="2"/>
      <c r="AI35" s="2"/>
      <c r="AJ35" s="2"/>
      <c r="AK35" s="2"/>
      <c r="AL35" s="2"/>
      <c r="AM35" s="2"/>
      <c r="AN35" s="2"/>
      <c r="AO35" s="2"/>
      <c r="AP35" s="2"/>
      <c r="AQ35" s="2"/>
      <c r="AR35" s="2"/>
      <c r="AS35" s="2"/>
      <c r="AT35" s="2"/>
      <c r="AU35" s="3"/>
      <c r="AV35" s="72"/>
      <c r="AW35" s="72"/>
      <c r="AX35" s="72"/>
      <c r="AY35" s="3"/>
      <c r="AZ35" s="3"/>
      <c r="BA35" s="3"/>
      <c r="BB35" s="72"/>
    </row>
    <row r="36" spans="2:54" ht="13.5">
      <c r="B36" s="1"/>
      <c r="C36" s="1"/>
      <c r="D36" s="1"/>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3"/>
      <c r="AV36" s="72"/>
      <c r="AW36" s="72"/>
      <c r="AX36" s="72"/>
      <c r="AY36" s="3"/>
      <c r="AZ36" s="3"/>
      <c r="BA36" s="3"/>
      <c r="BB36" s="72"/>
    </row>
    <row r="37" spans="2:54" ht="13.5">
      <c r="B37" s="1"/>
      <c r="C37" s="1"/>
      <c r="D37" s="1"/>
      <c r="E37" s="250" t="s">
        <v>57</v>
      </c>
      <c r="F37" s="200"/>
      <c r="G37" s="216">
        <f>K17</f>
        <v>0</v>
      </c>
      <c r="H37" s="217"/>
      <c r="I37" s="199" t="s">
        <v>52</v>
      </c>
      <c r="J37" s="201" t="str">
        <f>IF(X17=0,U17,X17)</f>
        <v>☆B①</v>
      </c>
      <c r="K37" s="201"/>
      <c r="L37" s="199" t="s">
        <v>53</v>
      </c>
      <c r="M37" s="216">
        <f>K18</f>
        <v>0</v>
      </c>
      <c r="N37" s="217"/>
      <c r="O37" s="199" t="s">
        <v>52</v>
      </c>
      <c r="P37" s="201" t="str">
        <f>IF(X18=0,U18,X18)</f>
        <v>☆B②</v>
      </c>
      <c r="Q37" s="201"/>
      <c r="R37" s="199" t="s">
        <v>53</v>
      </c>
      <c r="S37" s="216">
        <f>K19</f>
        <v>0</v>
      </c>
      <c r="T37" s="217"/>
      <c r="U37" s="199" t="s">
        <v>52</v>
      </c>
      <c r="V37" s="201" t="str">
        <f>IF(X19=0,U19,X19)</f>
        <v>☆B③</v>
      </c>
      <c r="W37" s="201"/>
      <c r="X37" s="199" t="s">
        <v>53</v>
      </c>
      <c r="Y37" s="216">
        <f>K20</f>
        <v>0</v>
      </c>
      <c r="Z37" s="217"/>
      <c r="AA37" s="199" t="s">
        <v>52</v>
      </c>
      <c r="AB37" s="201" t="str">
        <f>IF(X20=0,U20,X20)</f>
        <v>☆B④</v>
      </c>
      <c r="AC37" s="201"/>
      <c r="AD37" s="200" t="s">
        <v>54</v>
      </c>
      <c r="AE37" s="200"/>
      <c r="AF37" s="216">
        <f>K16</f>
        <v>0</v>
      </c>
      <c r="AG37" s="217"/>
      <c r="AH37" s="217"/>
      <c r="AI37" s="217"/>
      <c r="AJ37" s="217"/>
      <c r="AK37" s="217"/>
      <c r="AL37" s="217"/>
      <c r="AM37" s="217"/>
      <c r="AN37" s="217"/>
      <c r="AO37" s="217"/>
      <c r="AP37" s="217"/>
      <c r="AQ37" s="2"/>
      <c r="AR37" s="2"/>
      <c r="AS37" s="2"/>
      <c r="AT37" s="2"/>
      <c r="AU37" s="3"/>
      <c r="AV37" s="21" t="s">
        <v>20</v>
      </c>
      <c r="AW37" s="21" t="s">
        <v>22</v>
      </c>
      <c r="AX37" s="21" t="s">
        <v>24</v>
      </c>
      <c r="AY37" s="21" t="s">
        <v>25</v>
      </c>
      <c r="AZ37" s="21" t="s">
        <v>58</v>
      </c>
      <c r="BA37" s="3"/>
      <c r="BB37" s="82" t="s">
        <v>59</v>
      </c>
    </row>
    <row r="38" spans="2:54" ht="13.5">
      <c r="B38" s="1"/>
      <c r="C38" s="1"/>
      <c r="D38" s="1"/>
      <c r="E38" s="200"/>
      <c r="F38" s="200"/>
      <c r="G38" s="199">
        <v>100</v>
      </c>
      <c r="H38" s="199"/>
      <c r="I38" s="199"/>
      <c r="J38" s="202">
        <f>R17</f>
        <v>0</v>
      </c>
      <c r="K38" s="203"/>
      <c r="L38" s="199"/>
      <c r="M38" s="199">
        <v>100</v>
      </c>
      <c r="N38" s="199"/>
      <c r="O38" s="199"/>
      <c r="P38" s="202">
        <f>R18</f>
        <v>0</v>
      </c>
      <c r="Q38" s="203"/>
      <c r="R38" s="199"/>
      <c r="S38" s="199">
        <v>100</v>
      </c>
      <c r="T38" s="199"/>
      <c r="U38" s="199"/>
      <c r="V38" s="202">
        <f>R19</f>
        <v>0</v>
      </c>
      <c r="W38" s="203"/>
      <c r="X38" s="199"/>
      <c r="Y38" s="199">
        <v>100</v>
      </c>
      <c r="Z38" s="199"/>
      <c r="AA38" s="199"/>
      <c r="AB38" s="202">
        <f>R20</f>
        <v>0</v>
      </c>
      <c r="AC38" s="203"/>
      <c r="AD38" s="200"/>
      <c r="AE38" s="200"/>
      <c r="AF38" s="241">
        <f>K17</f>
        <v>0</v>
      </c>
      <c r="AG38" s="242"/>
      <c r="AH38" s="3" t="s">
        <v>53</v>
      </c>
      <c r="AI38" s="233">
        <f>K18</f>
        <v>0</v>
      </c>
      <c r="AJ38" s="234"/>
      <c r="AK38" s="3" t="s">
        <v>53</v>
      </c>
      <c r="AL38" s="241">
        <f>K19</f>
        <v>0</v>
      </c>
      <c r="AM38" s="242"/>
      <c r="AN38" s="3" t="s">
        <v>53</v>
      </c>
      <c r="AO38" s="241">
        <f>K20</f>
        <v>0</v>
      </c>
      <c r="AP38" s="242"/>
      <c r="AQ38" s="2"/>
      <c r="AR38" s="2"/>
      <c r="AS38" s="2"/>
      <c r="AT38" s="2"/>
      <c r="AU38" s="3"/>
      <c r="AV38" s="71">
        <f>IF(G37=0,0,G37/G38*J37/J38)</f>
        <v>0</v>
      </c>
      <c r="AW38" s="71">
        <f>IF(M37=0,0,M37/M38*P37/P38)</f>
        <v>0</v>
      </c>
      <c r="AX38" s="71">
        <f>IF(S37=0,0,S37/S38*V37/V38)</f>
        <v>0</v>
      </c>
      <c r="AY38" s="21">
        <f>IF(Y37=0,0,Y37/Y38*AB37/AB38)</f>
        <v>0</v>
      </c>
      <c r="AZ38" s="21">
        <f>IF(AF37=0,0,AF37/(AF38+AI38+AL38+AO38))</f>
        <v>0</v>
      </c>
      <c r="BA38" s="3"/>
      <c r="BB38" s="102">
        <f>(AV38+AW38+AX38+AY38)*AZ38</f>
        <v>0</v>
      </c>
    </row>
    <row r="39" spans="2:54" ht="13.5">
      <c r="B39" s="1"/>
      <c r="C39" s="1"/>
      <c r="D39" s="1"/>
      <c r="E39" s="7"/>
      <c r="F39" s="7"/>
      <c r="G39" s="3"/>
      <c r="H39" s="3"/>
      <c r="I39" s="3"/>
      <c r="J39" s="4"/>
      <c r="K39" s="4"/>
      <c r="L39" s="3"/>
      <c r="M39" s="3"/>
      <c r="N39" s="3"/>
      <c r="O39" s="3"/>
      <c r="P39" s="4"/>
      <c r="Q39" s="3"/>
      <c r="R39" s="3"/>
      <c r="S39" s="3"/>
      <c r="T39" s="3"/>
      <c r="U39" s="3"/>
      <c r="V39" s="4"/>
      <c r="W39" s="3"/>
      <c r="X39" s="6"/>
      <c r="Y39" s="6"/>
      <c r="Z39" s="3"/>
      <c r="AA39" s="3"/>
      <c r="AB39" s="2"/>
      <c r="AC39" s="3"/>
      <c r="AD39" s="3"/>
      <c r="AE39" s="2"/>
      <c r="AF39" s="3"/>
      <c r="AG39" s="3"/>
      <c r="AH39" s="2"/>
      <c r="AI39" s="2"/>
      <c r="AJ39" s="2"/>
      <c r="AK39" s="2"/>
      <c r="AL39" s="2"/>
      <c r="AM39" s="2"/>
      <c r="AN39" s="2"/>
      <c r="AO39" s="2"/>
      <c r="AP39" s="2"/>
      <c r="AQ39" s="2"/>
      <c r="AR39" s="2"/>
      <c r="AS39" s="2"/>
      <c r="AT39" s="2"/>
      <c r="AU39" s="3"/>
      <c r="AV39" s="3"/>
      <c r="AW39" s="3"/>
      <c r="AX39" s="3"/>
      <c r="AY39" s="3"/>
      <c r="AZ39" s="3"/>
      <c r="BA39" s="3"/>
      <c r="BB39" s="2"/>
    </row>
    <row r="40" spans="2:54" ht="13.5">
      <c r="B40" s="1"/>
      <c r="C40" s="1"/>
      <c r="D40" s="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3"/>
      <c r="AV40" s="3"/>
      <c r="AW40" s="3"/>
      <c r="AX40" s="3"/>
      <c r="AY40" s="3"/>
      <c r="AZ40" s="3"/>
      <c r="BA40" s="3"/>
      <c r="BB40" s="2"/>
    </row>
    <row r="41" spans="2:54" ht="13.5">
      <c r="B41" s="1"/>
      <c r="C41" s="1"/>
      <c r="D41" s="1"/>
      <c r="E41" s="250" t="s">
        <v>57</v>
      </c>
      <c r="F41" s="200"/>
      <c r="G41" s="216">
        <f>K23</f>
        <v>0</v>
      </c>
      <c r="H41" s="217"/>
      <c r="I41" s="199" t="s">
        <v>52</v>
      </c>
      <c r="J41" s="201" t="str">
        <f>IF(X23=0,U23,X23)</f>
        <v>☆C①</v>
      </c>
      <c r="K41" s="201"/>
      <c r="L41" s="199" t="s">
        <v>53</v>
      </c>
      <c r="M41" s="216">
        <f>K24</f>
        <v>0</v>
      </c>
      <c r="N41" s="217"/>
      <c r="O41" s="199" t="s">
        <v>52</v>
      </c>
      <c r="P41" s="201" t="str">
        <f>IF(X24=0,U24,X24)</f>
        <v>☆C②</v>
      </c>
      <c r="Q41" s="201"/>
      <c r="R41" s="199" t="s">
        <v>53</v>
      </c>
      <c r="S41" s="216">
        <f>K25</f>
        <v>0</v>
      </c>
      <c r="T41" s="217"/>
      <c r="U41" s="199" t="s">
        <v>52</v>
      </c>
      <c r="V41" s="201" t="str">
        <f>IF(X25=0,U25,X25)</f>
        <v>☆C③</v>
      </c>
      <c r="W41" s="201"/>
      <c r="X41" s="199" t="s">
        <v>53</v>
      </c>
      <c r="Y41" s="216">
        <f>K26</f>
        <v>0</v>
      </c>
      <c r="Z41" s="217"/>
      <c r="AA41" s="199" t="s">
        <v>52</v>
      </c>
      <c r="AB41" s="201" t="str">
        <f>IF(X26=0,U26,X26)</f>
        <v>☆C④</v>
      </c>
      <c r="AC41" s="201"/>
      <c r="AD41" s="200" t="s">
        <v>54</v>
      </c>
      <c r="AE41" s="200"/>
      <c r="AF41" s="216">
        <f>K22</f>
        <v>0</v>
      </c>
      <c r="AG41" s="217"/>
      <c r="AH41" s="217"/>
      <c r="AI41" s="217"/>
      <c r="AJ41" s="217"/>
      <c r="AK41" s="217"/>
      <c r="AL41" s="217"/>
      <c r="AM41" s="217"/>
      <c r="AN41" s="217"/>
      <c r="AO41" s="217"/>
      <c r="AP41" s="217"/>
      <c r="AQ41" s="2"/>
      <c r="AR41" s="2"/>
      <c r="AS41" s="2"/>
      <c r="AT41" s="2"/>
      <c r="AU41" s="3"/>
      <c r="AV41" s="21" t="s">
        <v>31</v>
      </c>
      <c r="AW41" s="21" t="s">
        <v>34</v>
      </c>
      <c r="AX41" s="21" t="s">
        <v>36</v>
      </c>
      <c r="AY41" s="21" t="s">
        <v>39</v>
      </c>
      <c r="AZ41" s="21" t="s">
        <v>60</v>
      </c>
      <c r="BA41" s="3"/>
      <c r="BB41" s="32" t="s">
        <v>61</v>
      </c>
    </row>
    <row r="42" spans="2:54" ht="13.5">
      <c r="B42" s="1"/>
      <c r="C42" s="1"/>
      <c r="D42" s="1"/>
      <c r="E42" s="200"/>
      <c r="F42" s="200"/>
      <c r="G42" s="199">
        <v>100</v>
      </c>
      <c r="H42" s="199"/>
      <c r="I42" s="199"/>
      <c r="J42" s="203" t="str">
        <f>IF(R23=0,O23,R23)</f>
        <v>★C①</v>
      </c>
      <c r="K42" s="203"/>
      <c r="L42" s="199"/>
      <c r="M42" s="199">
        <v>100</v>
      </c>
      <c r="N42" s="199"/>
      <c r="O42" s="199"/>
      <c r="P42" s="203" t="str">
        <f>IF(R24=0,O24,R24)</f>
        <v>★C②</v>
      </c>
      <c r="Q42" s="203"/>
      <c r="R42" s="199"/>
      <c r="S42" s="199">
        <v>100</v>
      </c>
      <c r="T42" s="199"/>
      <c r="U42" s="199"/>
      <c r="V42" s="254" t="str">
        <f>IF(R25=0,O25,R25)</f>
        <v>★C③</v>
      </c>
      <c r="W42" s="254"/>
      <c r="X42" s="199"/>
      <c r="Y42" s="199">
        <v>100</v>
      </c>
      <c r="Z42" s="199"/>
      <c r="AA42" s="199"/>
      <c r="AB42" s="203" t="str">
        <f>IF(R26=0,O26,R26)</f>
        <v>★C④</v>
      </c>
      <c r="AC42" s="203"/>
      <c r="AD42" s="200"/>
      <c r="AE42" s="200"/>
      <c r="AF42" s="241">
        <f>K23</f>
        <v>0</v>
      </c>
      <c r="AG42" s="242"/>
      <c r="AH42" s="3" t="s">
        <v>53</v>
      </c>
      <c r="AI42" s="233">
        <f>K24</f>
        <v>0</v>
      </c>
      <c r="AJ42" s="234"/>
      <c r="AK42" s="3" t="s">
        <v>53</v>
      </c>
      <c r="AL42" s="241">
        <f>K25</f>
        <v>0</v>
      </c>
      <c r="AM42" s="242"/>
      <c r="AN42" s="3" t="s">
        <v>53</v>
      </c>
      <c r="AO42" s="241">
        <f>K26</f>
        <v>0</v>
      </c>
      <c r="AP42" s="242"/>
      <c r="AQ42" s="2"/>
      <c r="AR42" s="2"/>
      <c r="AS42" s="2"/>
      <c r="AT42" s="2"/>
      <c r="AU42" s="3"/>
      <c r="AV42" s="21">
        <f>IF(G41=0,0,G41/G42*J41/J42)</f>
        <v>0</v>
      </c>
      <c r="AW42" s="21">
        <f>IF(M41=0,0,M41/M42*P41/P42)</f>
        <v>0</v>
      </c>
      <c r="AX42" s="21">
        <f>IF(S41=0,0,S41/S42*V41/V42)</f>
        <v>0</v>
      </c>
      <c r="AY42" s="21">
        <f>IF(Y41=0,0,Y41/Y42*AB41/AB42)</f>
        <v>0</v>
      </c>
      <c r="AZ42" s="21">
        <f>IF(AF41=0,0,AF41/(AF42+AI42+AL42+AO42))</f>
        <v>0</v>
      </c>
      <c r="BA42" s="3"/>
      <c r="BB42" s="21">
        <f>(AV42+AW42+AX42+AY42)*AZ42</f>
        <v>0</v>
      </c>
    </row>
    <row r="43" spans="2:54" ht="13.5">
      <c r="B43" s="1"/>
      <c r="C43" s="1"/>
      <c r="D43" s="1"/>
      <c r="E43" s="7"/>
      <c r="F43" s="7"/>
      <c r="G43" s="3"/>
      <c r="H43" s="3"/>
      <c r="I43" s="3"/>
      <c r="J43" s="4"/>
      <c r="K43" s="4"/>
      <c r="L43" s="3"/>
      <c r="M43" s="3"/>
      <c r="N43" s="3"/>
      <c r="O43" s="3"/>
      <c r="P43" s="4"/>
      <c r="Q43" s="3"/>
      <c r="R43" s="3"/>
      <c r="S43" s="3"/>
      <c r="T43" s="3"/>
      <c r="U43" s="3"/>
      <c r="V43" s="4"/>
      <c r="W43" s="3"/>
      <c r="X43" s="6"/>
      <c r="Y43" s="6"/>
      <c r="Z43" s="3"/>
      <c r="AA43" s="3"/>
      <c r="AB43" s="2"/>
      <c r="AC43" s="3"/>
      <c r="AD43" s="3"/>
      <c r="AE43" s="2"/>
      <c r="AF43" s="3"/>
      <c r="AG43" s="3"/>
      <c r="AH43" s="2"/>
      <c r="AI43" s="2"/>
      <c r="AJ43" s="2"/>
      <c r="AK43" s="2"/>
      <c r="AL43" s="2"/>
      <c r="AM43" s="2"/>
      <c r="AN43" s="2"/>
      <c r="AO43" s="2"/>
      <c r="AP43" s="2"/>
      <c r="AQ43" s="2"/>
      <c r="AR43" s="2"/>
      <c r="AS43" s="2"/>
      <c r="AT43" s="2"/>
      <c r="AU43" s="3"/>
      <c r="AV43" s="3"/>
      <c r="AW43" s="3"/>
      <c r="AX43" s="3"/>
      <c r="AY43" s="3"/>
      <c r="AZ43" s="3"/>
      <c r="BA43" s="3"/>
      <c r="BB43" s="2"/>
    </row>
    <row r="44" spans="2:54" ht="14.25" thickBot="1">
      <c r="B44" s="1"/>
      <c r="C44" s="1"/>
      <c r="D44" s="1"/>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3"/>
      <c r="AV44" s="3"/>
      <c r="AW44" s="3"/>
      <c r="AX44" s="3"/>
      <c r="AY44" s="3"/>
      <c r="AZ44" s="3"/>
      <c r="BA44" s="3"/>
      <c r="BB44" s="2"/>
    </row>
    <row r="45" spans="2:54" ht="13.5">
      <c r="B45" s="1"/>
      <c r="C45" s="1"/>
      <c r="D45" s="1"/>
      <c r="E45" s="199" t="s">
        <v>53</v>
      </c>
      <c r="F45" s="199"/>
      <c r="G45" s="217">
        <f>K28</f>
        <v>0</v>
      </c>
      <c r="H45" s="217"/>
      <c r="I45" s="199" t="s">
        <v>52</v>
      </c>
      <c r="J45" s="202">
        <f>X28</f>
        <v>0</v>
      </c>
      <c r="K45" s="203"/>
      <c r="L45" s="2"/>
      <c r="M45" s="2"/>
      <c r="N45" s="200" t="s">
        <v>53</v>
      </c>
      <c r="O45" s="200"/>
      <c r="P45" s="217">
        <v>100</v>
      </c>
      <c r="Q45" s="217"/>
      <c r="R45" s="31" t="s">
        <v>62</v>
      </c>
      <c r="S45" s="216">
        <f>K11</f>
        <v>0</v>
      </c>
      <c r="T45" s="217"/>
      <c r="U45" s="31" t="s">
        <v>62</v>
      </c>
      <c r="V45" s="216">
        <f>K16</f>
        <v>0</v>
      </c>
      <c r="W45" s="217"/>
      <c r="X45" s="31" t="s">
        <v>62</v>
      </c>
      <c r="Y45" s="216">
        <f>K22</f>
        <v>0</v>
      </c>
      <c r="Z45" s="217"/>
      <c r="AA45" s="31" t="s">
        <v>62</v>
      </c>
      <c r="AB45" s="217">
        <f>K28</f>
        <v>0</v>
      </c>
      <c r="AC45" s="217"/>
      <c r="AD45" s="2"/>
      <c r="AE45" s="200" t="s">
        <v>63</v>
      </c>
      <c r="AF45" s="199"/>
      <c r="AG45" s="240">
        <f>IF(BB46&lt;1,ROUNDUP(BB46,4),IF(BB46&lt;10,ROUNDUP(BB46,3),IF(BB46&lt;100,ROUNDUP(BB46,2),IF(BB46&lt;1000,ROUNDUP(BB46,1),ROUNDUP(BB46,3-INT(LOG(BB46)))))))</f>
        <v>0</v>
      </c>
      <c r="AH45" s="240"/>
      <c r="AI45" s="240"/>
      <c r="AJ45" s="240"/>
      <c r="AK45" s="240"/>
      <c r="AL45" s="240"/>
      <c r="AM45" s="239" t="s">
        <v>64</v>
      </c>
      <c r="AN45" s="239"/>
      <c r="AO45" s="239"/>
      <c r="AP45" s="239"/>
      <c r="AQ45" s="5"/>
      <c r="AR45" s="5"/>
      <c r="AS45" s="2"/>
      <c r="AT45" s="2"/>
      <c r="AU45" s="3"/>
      <c r="AV45" s="21" t="s">
        <v>42</v>
      </c>
      <c r="AW45" s="21"/>
      <c r="AX45" s="21"/>
      <c r="AY45" s="21"/>
      <c r="AZ45" s="21" t="s">
        <v>65</v>
      </c>
      <c r="BA45" s="3"/>
      <c r="BB45" s="33" t="s">
        <v>66</v>
      </c>
    </row>
    <row r="46" spans="2:54" ht="14.25" thickBot="1">
      <c r="B46" s="1"/>
      <c r="C46" s="1"/>
      <c r="D46" s="1"/>
      <c r="E46" s="199"/>
      <c r="F46" s="199"/>
      <c r="G46" s="199">
        <v>100</v>
      </c>
      <c r="H46" s="199"/>
      <c r="I46" s="199"/>
      <c r="J46" s="253">
        <f>R28</f>
        <v>0</v>
      </c>
      <c r="K46" s="254"/>
      <c r="L46" s="2"/>
      <c r="M46" s="2"/>
      <c r="N46" s="200"/>
      <c r="O46" s="200"/>
      <c r="P46" s="191">
        <v>100</v>
      </c>
      <c r="Q46" s="191"/>
      <c r="R46" s="191"/>
      <c r="S46" s="191"/>
      <c r="T46" s="191"/>
      <c r="U46" s="191"/>
      <c r="V46" s="191"/>
      <c r="W46" s="191"/>
      <c r="X46" s="191"/>
      <c r="Y46" s="191"/>
      <c r="Z46" s="191"/>
      <c r="AA46" s="191"/>
      <c r="AB46" s="191"/>
      <c r="AC46" s="191"/>
      <c r="AD46" s="2"/>
      <c r="AE46" s="199"/>
      <c r="AF46" s="199"/>
      <c r="AG46" s="240"/>
      <c r="AH46" s="240"/>
      <c r="AI46" s="240"/>
      <c r="AJ46" s="240"/>
      <c r="AK46" s="240"/>
      <c r="AL46" s="240"/>
      <c r="AM46" s="239"/>
      <c r="AN46" s="239"/>
      <c r="AO46" s="239"/>
      <c r="AP46" s="239"/>
      <c r="AQ46" s="5"/>
      <c r="AR46" s="5"/>
      <c r="AS46" s="2"/>
      <c r="AT46" s="2"/>
      <c r="AU46" s="3"/>
      <c r="AV46" s="21">
        <f>IF(G45=0,0,G45/G46*J45/J46)</f>
        <v>0</v>
      </c>
      <c r="AW46" s="21"/>
      <c r="AX46" s="21"/>
      <c r="AY46" s="21"/>
      <c r="AZ46" s="21">
        <f>(P45-S45-V45-Y45-AB45)/P46</f>
        <v>1</v>
      </c>
      <c r="BA46" s="3"/>
      <c r="BB46" s="34">
        <f>I31*(BB34+BB38+BB42+AV46+AZ46)</f>
        <v>0</v>
      </c>
    </row>
    <row r="50" spans="35:46" ht="36.75">
      <c r="AI50" s="127" t="s">
        <v>102</v>
      </c>
      <c r="AJ50" s="127"/>
      <c r="AK50" s="127"/>
      <c r="AL50" s="127"/>
      <c r="AM50" s="127"/>
      <c r="AN50" s="127"/>
      <c r="AO50" s="127"/>
      <c r="AP50" s="127"/>
      <c r="AQ50" s="127"/>
      <c r="AR50" s="127"/>
      <c r="AS50" s="127"/>
      <c r="AT50" s="127"/>
    </row>
    <row r="51" spans="35:46" ht="36.75">
      <c r="AI51" s="127" t="s">
        <v>96</v>
      </c>
      <c r="AJ51" s="127"/>
      <c r="AK51" s="127"/>
      <c r="AL51" s="127"/>
      <c r="AM51" s="127"/>
      <c r="AN51" s="127"/>
      <c r="AO51" s="127"/>
      <c r="AP51" s="127"/>
      <c r="AQ51" s="127"/>
      <c r="AR51" s="127"/>
      <c r="AS51" s="127"/>
      <c r="AT51" s="127"/>
    </row>
    <row r="52" spans="35:46" ht="36.75">
      <c r="AI52" s="127" t="s">
        <v>95</v>
      </c>
      <c r="AJ52" s="127"/>
      <c r="AK52" s="127"/>
      <c r="AL52" s="127"/>
      <c r="AM52" s="127"/>
      <c r="AN52" s="127"/>
      <c r="AO52" s="127"/>
      <c r="AP52" s="127"/>
      <c r="AQ52" s="127"/>
      <c r="AR52" s="127"/>
      <c r="AS52" s="127"/>
      <c r="AT52" s="127"/>
    </row>
  </sheetData>
  <sheetProtection password="E56F" sheet="1" selectLockedCells="1"/>
  <mergeCells count="269">
    <mergeCell ref="K16:N16"/>
    <mergeCell ref="K17:N17"/>
    <mergeCell ref="K18:N18"/>
    <mergeCell ref="K19:N19"/>
    <mergeCell ref="K20:N20"/>
    <mergeCell ref="D28:J28"/>
    <mergeCell ref="K28:N28"/>
    <mergeCell ref="D24:J24"/>
    <mergeCell ref="D25:J25"/>
    <mergeCell ref="D26:J26"/>
    <mergeCell ref="D13:J13"/>
    <mergeCell ref="D14:J14"/>
    <mergeCell ref="K12:N12"/>
    <mergeCell ref="K13:N13"/>
    <mergeCell ref="K14:N14"/>
    <mergeCell ref="K15:N15"/>
    <mergeCell ref="U10:W10"/>
    <mergeCell ref="I31:K31"/>
    <mergeCell ref="E31:G31"/>
    <mergeCell ref="B31:D31"/>
    <mergeCell ref="X29:Z29"/>
    <mergeCell ref="R14:T14"/>
    <mergeCell ref="U14:W14"/>
    <mergeCell ref="U13:W13"/>
    <mergeCell ref="K11:N11"/>
    <mergeCell ref="D12:J12"/>
    <mergeCell ref="AI52:AT52"/>
    <mergeCell ref="P38:Q38"/>
    <mergeCell ref="M37:N37"/>
    <mergeCell ref="O37:O38"/>
    <mergeCell ref="P37:Q37"/>
    <mergeCell ref="D17:J17"/>
    <mergeCell ref="D18:J18"/>
    <mergeCell ref="D19:J19"/>
    <mergeCell ref="D20:J20"/>
    <mergeCell ref="K25:N25"/>
    <mergeCell ref="E37:F38"/>
    <mergeCell ref="G37:H37"/>
    <mergeCell ref="I37:I38"/>
    <mergeCell ref="M38:N38"/>
    <mergeCell ref="AI51:AT51"/>
    <mergeCell ref="AI50:AT50"/>
    <mergeCell ref="R41:R42"/>
    <mergeCell ref="J37:K37"/>
    <mergeCell ref="L37:L38"/>
    <mergeCell ref="U41:U42"/>
    <mergeCell ref="V41:W41"/>
    <mergeCell ref="V33:W33"/>
    <mergeCell ref="G42:H42"/>
    <mergeCell ref="J42:K42"/>
    <mergeCell ref="G38:H38"/>
    <mergeCell ref="J38:K38"/>
    <mergeCell ref="V34:W34"/>
    <mergeCell ref="S37:T37"/>
    <mergeCell ref="U37:U38"/>
    <mergeCell ref="R37:R38"/>
    <mergeCell ref="Z34:AA34"/>
    <mergeCell ref="X41:X42"/>
    <mergeCell ref="AB37:AC37"/>
    <mergeCell ref="Y38:Z38"/>
    <mergeCell ref="AB38:AC38"/>
    <mergeCell ref="S38:T38"/>
    <mergeCell ref="S42:T42"/>
    <mergeCell ref="V37:W37"/>
    <mergeCell ref="V42:W42"/>
    <mergeCell ref="S41:T41"/>
    <mergeCell ref="E45:F46"/>
    <mergeCell ref="G46:H46"/>
    <mergeCell ref="G45:H45"/>
    <mergeCell ref="I45:I46"/>
    <mergeCell ref="J45:K45"/>
    <mergeCell ref="J46:K46"/>
    <mergeCell ref="Y41:Z41"/>
    <mergeCell ref="AA41:AA42"/>
    <mergeCell ref="P46:AC46"/>
    <mergeCell ref="X28:Z28"/>
    <mergeCell ref="AB28:AH28"/>
    <mergeCell ref="AF37:AP37"/>
    <mergeCell ref="Y37:Z37"/>
    <mergeCell ref="AA37:AA38"/>
    <mergeCell ref="AL38:AM38"/>
    <mergeCell ref="AL28:AN28"/>
    <mergeCell ref="E41:F42"/>
    <mergeCell ref="G41:H41"/>
    <mergeCell ref="I41:I42"/>
    <mergeCell ref="J41:K41"/>
    <mergeCell ref="L41:L42"/>
    <mergeCell ref="S33:T33"/>
    <mergeCell ref="O41:O42"/>
    <mergeCell ref="P34:Q34"/>
    <mergeCell ref="I33:I34"/>
    <mergeCell ref="G33:H33"/>
    <mergeCell ref="Y42:Z42"/>
    <mergeCell ref="AB42:AC42"/>
    <mergeCell ref="M42:N42"/>
    <mergeCell ref="P42:Q42"/>
    <mergeCell ref="AR28:AT28"/>
    <mergeCell ref="L29:N29"/>
    <mergeCell ref="O29:Q29"/>
    <mergeCell ref="R29:T29"/>
    <mergeCell ref="U29:W29"/>
    <mergeCell ref="Z33:AG33"/>
    <mergeCell ref="AL29:AN29"/>
    <mergeCell ref="AO29:AQ29"/>
    <mergeCell ref="AR29:AT29"/>
    <mergeCell ref="U28:W28"/>
    <mergeCell ref="AF38:AG38"/>
    <mergeCell ref="U33:U34"/>
    <mergeCell ref="X33:Y34"/>
    <mergeCell ref="AO28:AQ28"/>
    <mergeCell ref="AO38:AP38"/>
    <mergeCell ref="X37:X38"/>
    <mergeCell ref="AJ7:AT10"/>
    <mergeCell ref="AJ11:AT11"/>
    <mergeCell ref="AN12:AT12"/>
    <mergeCell ref="AE18:AG18"/>
    <mergeCell ref="AE17:AG17"/>
    <mergeCell ref="AB11:AD11"/>
    <mergeCell ref="AE11:AG11"/>
    <mergeCell ref="AB12:AD12"/>
    <mergeCell ref="AE12:AG12"/>
    <mergeCell ref="AB13:AD13"/>
    <mergeCell ref="AF42:AG42"/>
    <mergeCell ref="AC34:AD34"/>
    <mergeCell ref="AF34:AG34"/>
    <mergeCell ref="AF41:AP41"/>
    <mergeCell ref="AO42:AP42"/>
    <mergeCell ref="AB41:AC41"/>
    <mergeCell ref="AD41:AE42"/>
    <mergeCell ref="AL42:AM42"/>
    <mergeCell ref="AI38:AJ38"/>
    <mergeCell ref="AD37:AE38"/>
    <mergeCell ref="AM45:AP46"/>
    <mergeCell ref="N45:O46"/>
    <mergeCell ref="P45:Q45"/>
    <mergeCell ref="S45:T45"/>
    <mergeCell ref="V45:W45"/>
    <mergeCell ref="Y45:Z45"/>
    <mergeCell ref="AE45:AF46"/>
    <mergeCell ref="AG45:AL46"/>
    <mergeCell ref="AB45:AC45"/>
    <mergeCell ref="AI42:AJ42"/>
    <mergeCell ref="M41:N41"/>
    <mergeCell ref="P41:Q41"/>
    <mergeCell ref="O10:T10"/>
    <mergeCell ref="V38:W38"/>
    <mergeCell ref="R19:T19"/>
    <mergeCell ref="R18:T18"/>
    <mergeCell ref="R33:R34"/>
    <mergeCell ref="R11:T11"/>
    <mergeCell ref="O18:Q18"/>
    <mergeCell ref="AB25:AH25"/>
    <mergeCell ref="AB24:AH24"/>
    <mergeCell ref="AB23:AH23"/>
    <mergeCell ref="R12:T12"/>
    <mergeCell ref="R13:T13"/>
    <mergeCell ref="R20:T20"/>
    <mergeCell ref="AE20:AG20"/>
    <mergeCell ref="AE19:AG19"/>
    <mergeCell ref="R16:T16"/>
    <mergeCell ref="AE13:AG13"/>
    <mergeCell ref="AB26:AH26"/>
    <mergeCell ref="R25:T25"/>
    <mergeCell ref="R24:T24"/>
    <mergeCell ref="R23:T23"/>
    <mergeCell ref="R22:T22"/>
    <mergeCell ref="U24:W24"/>
    <mergeCell ref="U23:W23"/>
    <mergeCell ref="X26:Z26"/>
    <mergeCell ref="X25:Z25"/>
    <mergeCell ref="X24:Z24"/>
    <mergeCell ref="S34:T34"/>
    <mergeCell ref="R28:T28"/>
    <mergeCell ref="R26:T26"/>
    <mergeCell ref="M33:N33"/>
    <mergeCell ref="M34:N34"/>
    <mergeCell ref="P33:Q33"/>
    <mergeCell ref="K27:N27"/>
    <mergeCell ref="O33:O34"/>
    <mergeCell ref="K26:N26"/>
    <mergeCell ref="E33:F34"/>
    <mergeCell ref="G34:H34"/>
    <mergeCell ref="J33:K33"/>
    <mergeCell ref="J34:K34"/>
    <mergeCell ref="L33:L34"/>
    <mergeCell ref="K21:N21"/>
    <mergeCell ref="D23:J23"/>
    <mergeCell ref="K22:N22"/>
    <mergeCell ref="K23:N23"/>
    <mergeCell ref="K24:N24"/>
    <mergeCell ref="D10:J10"/>
    <mergeCell ref="K10:N10"/>
    <mergeCell ref="X11:Z11"/>
    <mergeCell ref="O26:Q26"/>
    <mergeCell ref="O25:Q25"/>
    <mergeCell ref="O24:Q24"/>
    <mergeCell ref="O23:Q23"/>
    <mergeCell ref="U26:W26"/>
    <mergeCell ref="U25:W25"/>
    <mergeCell ref="X10:Z10"/>
    <mergeCell ref="O17:Q17"/>
    <mergeCell ref="U17:W17"/>
    <mergeCell ref="U20:W20"/>
    <mergeCell ref="U19:W19"/>
    <mergeCell ref="U18:W18"/>
    <mergeCell ref="R17:T17"/>
    <mergeCell ref="O19:Q19"/>
    <mergeCell ref="X12:Z12"/>
    <mergeCell ref="AR26:AT26"/>
    <mergeCell ref="AR25:AT25"/>
    <mergeCell ref="AR24:AT24"/>
    <mergeCell ref="AR23:AT23"/>
    <mergeCell ref="AR22:AT22"/>
    <mergeCell ref="AO24:AQ24"/>
    <mergeCell ref="AO23:AQ23"/>
    <mergeCell ref="AO22:AQ22"/>
    <mergeCell ref="AI22:AK22"/>
    <mergeCell ref="U12:W12"/>
    <mergeCell ref="AB20:AD20"/>
    <mergeCell ref="AI26:AK26"/>
    <mergeCell ref="AI25:AK25"/>
    <mergeCell ref="AL26:AN26"/>
    <mergeCell ref="AL25:AN25"/>
    <mergeCell ref="AK12:AM12"/>
    <mergeCell ref="AJ13:AT13"/>
    <mergeCell ref="AO26:AQ26"/>
    <mergeCell ref="AO25:AQ25"/>
    <mergeCell ref="X23:Z23"/>
    <mergeCell ref="X17:Z17"/>
    <mergeCell ref="AI23:AK23"/>
    <mergeCell ref="AB19:AD19"/>
    <mergeCell ref="AJ15:AT19"/>
    <mergeCell ref="AB18:AD18"/>
    <mergeCell ref="X13:Z13"/>
    <mergeCell ref="AB14:AD14"/>
    <mergeCell ref="AE14:AG14"/>
    <mergeCell ref="X22:Z22"/>
    <mergeCell ref="AE16:AG16"/>
    <mergeCell ref="X20:Z20"/>
    <mergeCell ref="X16:Z16"/>
    <mergeCell ref="X14:Z14"/>
    <mergeCell ref="AB17:AD17"/>
    <mergeCell ref="AB16:AD16"/>
    <mergeCell ref="O11:Q11"/>
    <mergeCell ref="U11:W11"/>
    <mergeCell ref="U16:W16"/>
    <mergeCell ref="U22:W22"/>
    <mergeCell ref="O28:Q28"/>
    <mergeCell ref="O12:Q12"/>
    <mergeCell ref="O13:Q13"/>
    <mergeCell ref="O14:Q14"/>
    <mergeCell ref="O20:Q20"/>
    <mergeCell ref="O22:Q22"/>
    <mergeCell ref="AJ2:AT3"/>
    <mergeCell ref="O16:Q16"/>
    <mergeCell ref="X19:Z19"/>
    <mergeCell ref="X18:Z18"/>
    <mergeCell ref="AL24:AN24"/>
    <mergeCell ref="AL23:AN23"/>
    <mergeCell ref="AL22:AN22"/>
    <mergeCell ref="AB22:AH22"/>
    <mergeCell ref="AI24:AK24"/>
    <mergeCell ref="AJ4:AT6"/>
    <mergeCell ref="F4:S4"/>
    <mergeCell ref="B4:E4"/>
    <mergeCell ref="F6:S6"/>
    <mergeCell ref="F8:I8"/>
    <mergeCell ref="B8:E8"/>
    <mergeCell ref="B6:E6"/>
  </mergeCells>
  <hyperlinks>
    <hyperlink ref="AI50" location="使用方法!A1" display="使用方法!A1"/>
    <hyperlink ref="AI51" location="使用方法!A1" display="使用方法!A1"/>
    <hyperlink ref="AI52" location="使用方法!A1" display="使用方法!A1"/>
    <hyperlink ref="AI52:AT52" location="表紙!A1" display="表紙へ戻る"/>
    <hyperlink ref="AI51:AT51" location="使用方法!A1" display="使用方法を見る"/>
    <hyperlink ref="AI50:AT50" location="記入例!A1" display="記入例を見る"/>
  </hyperlinks>
  <printOptions/>
  <pageMargins left="0.7" right="0.7" top="0.75" bottom="0.75" header="0.3" footer="0.3"/>
  <pageSetup horizontalDpi="600" verticalDpi="600" orientation="landscape" paperSize="8" r:id="rId1"/>
  <colBreaks count="1" manualBreakCount="1">
    <brk id="47" max="65535" man="1"/>
  </colBreaks>
</worksheet>
</file>

<file path=xl/worksheets/sheet4.xml><?xml version="1.0" encoding="utf-8"?>
<worksheet xmlns="http://schemas.openxmlformats.org/spreadsheetml/2006/main" xmlns:r="http://schemas.openxmlformats.org/officeDocument/2006/relationships">
  <dimension ref="B2:BI52"/>
  <sheetViews>
    <sheetView showGridLines="0" zoomScaleSheetLayoutView="100" zoomScalePageLayoutView="0" workbookViewId="0" topLeftCell="A1">
      <selection activeCell="B31" sqref="B31"/>
    </sheetView>
  </sheetViews>
  <sheetFormatPr defaultColWidth="3.57421875" defaultRowHeight="15"/>
  <cols>
    <col min="1" max="1" width="3.57421875" style="52" customWidth="1"/>
    <col min="2" max="47" width="3.57421875" style="0" customWidth="1"/>
    <col min="48" max="54" width="9.140625" style="0" hidden="1" customWidth="1"/>
    <col min="55" max="61" width="0" style="0" hidden="1" customWidth="1"/>
  </cols>
  <sheetData>
    <row r="1" s="52" customFormat="1" ht="13.5"/>
    <row r="2" spans="2:46" ht="13.5" customHeight="1">
      <c r="B2" s="80" t="s">
        <v>74</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134" t="s">
        <v>117</v>
      </c>
      <c r="AK2" s="134"/>
      <c r="AL2" s="134"/>
      <c r="AM2" s="134"/>
      <c r="AN2" s="134"/>
      <c r="AO2" s="134"/>
      <c r="AP2" s="134"/>
      <c r="AQ2" s="134"/>
      <c r="AR2" s="134"/>
      <c r="AS2" s="134"/>
      <c r="AT2" s="134"/>
    </row>
    <row r="3" spans="2:46" ht="13.5">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134"/>
      <c r="AK3" s="134"/>
      <c r="AL3" s="134"/>
      <c r="AM3" s="134"/>
      <c r="AN3" s="134"/>
      <c r="AO3" s="134"/>
      <c r="AP3" s="134"/>
      <c r="AQ3" s="134"/>
      <c r="AR3" s="134"/>
      <c r="AS3" s="134"/>
      <c r="AT3" s="134"/>
    </row>
    <row r="4" spans="2:46" ht="13.5" customHeight="1">
      <c r="B4" s="129" t="s">
        <v>1</v>
      </c>
      <c r="C4" s="129"/>
      <c r="D4" s="129"/>
      <c r="E4" s="129"/>
      <c r="F4" s="383" t="s">
        <v>75</v>
      </c>
      <c r="G4" s="383"/>
      <c r="H4" s="383"/>
      <c r="I4" s="383"/>
      <c r="J4" s="383"/>
      <c r="K4" s="383"/>
      <c r="L4" s="383"/>
      <c r="M4" s="383"/>
      <c r="N4" s="383"/>
      <c r="O4" s="383"/>
      <c r="P4" s="383"/>
      <c r="Q4" s="383"/>
      <c r="R4" s="383"/>
      <c r="S4" s="383"/>
      <c r="T4" s="52"/>
      <c r="U4" s="52"/>
      <c r="V4" s="52"/>
      <c r="W4" s="52"/>
      <c r="X4" s="52"/>
      <c r="Y4" s="52"/>
      <c r="Z4" s="52"/>
      <c r="AA4" s="52"/>
      <c r="AB4" s="52"/>
      <c r="AC4" s="52"/>
      <c r="AD4" s="52"/>
      <c r="AE4" s="52"/>
      <c r="AF4" s="52"/>
      <c r="AG4" s="52"/>
      <c r="AH4" s="52"/>
      <c r="AI4" s="52"/>
      <c r="AJ4" s="134" t="s">
        <v>120</v>
      </c>
      <c r="AK4" s="134"/>
      <c r="AL4" s="134"/>
      <c r="AM4" s="134"/>
      <c r="AN4" s="134"/>
      <c r="AO4" s="134"/>
      <c r="AP4" s="134"/>
      <c r="AQ4" s="134"/>
      <c r="AR4" s="134"/>
      <c r="AS4" s="134"/>
      <c r="AT4" s="134"/>
    </row>
    <row r="5" spans="2:46" ht="13.5">
      <c r="B5" s="52"/>
      <c r="C5" s="52"/>
      <c r="D5" s="56"/>
      <c r="E5" s="56"/>
      <c r="F5" s="56"/>
      <c r="G5" s="56"/>
      <c r="H5" s="56"/>
      <c r="I5" s="56"/>
      <c r="J5" s="56"/>
      <c r="K5" s="56"/>
      <c r="L5" s="52"/>
      <c r="M5" s="52"/>
      <c r="N5" s="52"/>
      <c r="O5" s="52"/>
      <c r="P5" s="52"/>
      <c r="Q5" s="52"/>
      <c r="R5" s="52"/>
      <c r="S5" s="52"/>
      <c r="T5" s="52"/>
      <c r="U5" s="52"/>
      <c r="V5" s="52"/>
      <c r="W5" s="52"/>
      <c r="X5" s="52"/>
      <c r="Y5" s="52"/>
      <c r="Z5" s="52"/>
      <c r="AA5" s="52"/>
      <c r="AB5" s="52"/>
      <c r="AC5" s="52"/>
      <c r="AD5" s="52"/>
      <c r="AE5" s="52"/>
      <c r="AF5" s="52"/>
      <c r="AG5" s="52"/>
      <c r="AH5" s="52"/>
      <c r="AI5" s="52"/>
      <c r="AJ5" s="134"/>
      <c r="AK5" s="134"/>
      <c r="AL5" s="134"/>
      <c r="AM5" s="134"/>
      <c r="AN5" s="134"/>
      <c r="AO5" s="134"/>
      <c r="AP5" s="134"/>
      <c r="AQ5" s="134"/>
      <c r="AR5" s="134"/>
      <c r="AS5" s="134"/>
      <c r="AT5" s="134"/>
    </row>
    <row r="6" spans="2:46" ht="13.5">
      <c r="B6" s="129" t="s">
        <v>2</v>
      </c>
      <c r="C6" s="129"/>
      <c r="D6" s="129"/>
      <c r="E6" s="129"/>
      <c r="F6" s="383" t="s">
        <v>76</v>
      </c>
      <c r="G6" s="383"/>
      <c r="H6" s="383"/>
      <c r="I6" s="383"/>
      <c r="J6" s="383"/>
      <c r="K6" s="383"/>
      <c r="L6" s="383"/>
      <c r="M6" s="383"/>
      <c r="N6" s="383"/>
      <c r="O6" s="383"/>
      <c r="P6" s="383"/>
      <c r="Q6" s="383"/>
      <c r="R6" s="383"/>
      <c r="S6" s="383"/>
      <c r="T6" s="52"/>
      <c r="U6" s="52"/>
      <c r="V6" s="52"/>
      <c r="W6" s="52"/>
      <c r="X6" s="52"/>
      <c r="Y6" s="52"/>
      <c r="Z6" s="52"/>
      <c r="AA6" s="52"/>
      <c r="AB6" s="52"/>
      <c r="AC6" s="52"/>
      <c r="AD6" s="52"/>
      <c r="AE6" s="52"/>
      <c r="AF6" s="52"/>
      <c r="AG6" s="52"/>
      <c r="AH6" s="52"/>
      <c r="AI6" s="52"/>
      <c r="AJ6" s="134"/>
      <c r="AK6" s="134"/>
      <c r="AL6" s="134"/>
      <c r="AM6" s="134"/>
      <c r="AN6" s="134"/>
      <c r="AO6" s="134"/>
      <c r="AP6" s="134"/>
      <c r="AQ6" s="134"/>
      <c r="AR6" s="134"/>
      <c r="AS6" s="134"/>
      <c r="AT6" s="134"/>
    </row>
    <row r="7" spans="2:46" ht="14.25" thickBot="1">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174" t="s">
        <v>89</v>
      </c>
      <c r="AK7" s="174"/>
      <c r="AL7" s="174"/>
      <c r="AM7" s="174"/>
      <c r="AN7" s="174"/>
      <c r="AO7" s="174"/>
      <c r="AP7" s="174"/>
      <c r="AQ7" s="174"/>
      <c r="AR7" s="174"/>
      <c r="AS7" s="174"/>
      <c r="AT7" s="174"/>
    </row>
    <row r="8" spans="2:46" ht="15" thickBot="1" thickTop="1">
      <c r="B8" s="129" t="s">
        <v>3</v>
      </c>
      <c r="C8" s="129"/>
      <c r="D8" s="129"/>
      <c r="E8" s="133"/>
      <c r="F8" s="291">
        <v>1549</v>
      </c>
      <c r="G8" s="292"/>
      <c r="H8" s="292"/>
      <c r="I8" s="293"/>
      <c r="J8" s="52" t="s">
        <v>4</v>
      </c>
      <c r="K8" s="52"/>
      <c r="L8" s="52"/>
      <c r="M8" s="52"/>
      <c r="N8" s="52"/>
      <c r="O8" s="52"/>
      <c r="P8" s="52"/>
      <c r="Q8" s="52"/>
      <c r="R8" s="52"/>
      <c r="S8" s="52"/>
      <c r="T8" s="52"/>
      <c r="U8" s="52"/>
      <c r="V8" s="52"/>
      <c r="W8" s="52"/>
      <c r="X8" s="52"/>
      <c r="Y8" s="52"/>
      <c r="Z8" s="52"/>
      <c r="AA8" s="52"/>
      <c r="AB8" s="52"/>
      <c r="AC8" s="52"/>
      <c r="AD8" s="52"/>
      <c r="AE8" s="52"/>
      <c r="AF8" s="52"/>
      <c r="AG8" s="52"/>
      <c r="AH8" s="52"/>
      <c r="AI8" s="52"/>
      <c r="AJ8" s="174"/>
      <c r="AK8" s="174"/>
      <c r="AL8" s="174"/>
      <c r="AM8" s="174"/>
      <c r="AN8" s="174"/>
      <c r="AO8" s="174"/>
      <c r="AP8" s="174"/>
      <c r="AQ8" s="174"/>
      <c r="AR8" s="174"/>
      <c r="AS8" s="174"/>
      <c r="AT8" s="174"/>
    </row>
    <row r="9" spans="2:46" ht="14.25" thickTop="1">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174"/>
      <c r="AK9" s="174"/>
      <c r="AL9" s="174"/>
      <c r="AM9" s="174"/>
      <c r="AN9" s="174"/>
      <c r="AO9" s="174"/>
      <c r="AP9" s="174"/>
      <c r="AQ9" s="174"/>
      <c r="AR9" s="174"/>
      <c r="AS9" s="174"/>
      <c r="AT9" s="174"/>
    </row>
    <row r="10" spans="2:46" ht="14.25" thickBot="1">
      <c r="B10" s="57"/>
      <c r="C10" s="58"/>
      <c r="D10" s="166" t="s">
        <v>5</v>
      </c>
      <c r="E10" s="142"/>
      <c r="F10" s="142"/>
      <c r="G10" s="142"/>
      <c r="H10" s="142"/>
      <c r="I10" s="142"/>
      <c r="J10" s="142"/>
      <c r="K10" s="166" t="s">
        <v>6</v>
      </c>
      <c r="L10" s="142"/>
      <c r="M10" s="142"/>
      <c r="N10" s="167"/>
      <c r="O10" s="294" t="s">
        <v>103</v>
      </c>
      <c r="P10" s="295"/>
      <c r="Q10" s="295"/>
      <c r="R10" s="295"/>
      <c r="S10" s="295"/>
      <c r="T10" s="296"/>
      <c r="U10" s="294" t="s">
        <v>104</v>
      </c>
      <c r="V10" s="295"/>
      <c r="W10" s="295"/>
      <c r="X10" s="295"/>
      <c r="Y10" s="295"/>
      <c r="Z10" s="296"/>
      <c r="AA10" s="52"/>
      <c r="AB10" s="52"/>
      <c r="AC10" s="78" t="s">
        <v>7</v>
      </c>
      <c r="AD10" s="52"/>
      <c r="AE10" s="52"/>
      <c r="AF10" s="52"/>
      <c r="AG10" s="52"/>
      <c r="AH10" s="52"/>
      <c r="AI10" s="56"/>
      <c r="AJ10" s="174"/>
      <c r="AK10" s="174"/>
      <c r="AL10" s="174"/>
      <c r="AM10" s="174"/>
      <c r="AN10" s="174"/>
      <c r="AO10" s="174"/>
      <c r="AP10" s="174"/>
      <c r="AQ10" s="174"/>
      <c r="AR10" s="174"/>
      <c r="AS10" s="174"/>
      <c r="AT10" s="174"/>
    </row>
    <row r="11" spans="2:46" ht="15" thickBot="1" thickTop="1">
      <c r="B11" s="88" t="s">
        <v>8</v>
      </c>
      <c r="C11" s="91"/>
      <c r="D11" s="89" t="s">
        <v>9</v>
      </c>
      <c r="E11" s="92"/>
      <c r="F11" s="92"/>
      <c r="G11" s="92"/>
      <c r="H11" s="92"/>
      <c r="I11" s="92"/>
      <c r="J11" s="92"/>
      <c r="K11" s="347">
        <v>3.45</v>
      </c>
      <c r="L11" s="348"/>
      <c r="M11" s="348"/>
      <c r="N11" s="349"/>
      <c r="O11" s="146"/>
      <c r="P11" s="147"/>
      <c r="Q11" s="148"/>
      <c r="R11" s="147"/>
      <c r="S11" s="147"/>
      <c r="T11" s="238"/>
      <c r="U11" s="146"/>
      <c r="V11" s="147"/>
      <c r="W11" s="148"/>
      <c r="X11" s="147"/>
      <c r="Y11" s="147"/>
      <c r="Z11" s="193"/>
      <c r="AA11" s="74"/>
      <c r="AB11" s="166" t="s">
        <v>87</v>
      </c>
      <c r="AC11" s="142"/>
      <c r="AD11" s="142"/>
      <c r="AE11" s="243"/>
      <c r="AF11" s="244"/>
      <c r="AG11" s="244"/>
      <c r="AH11" s="100"/>
      <c r="AI11" s="52"/>
      <c r="AJ11" s="134" t="s">
        <v>43</v>
      </c>
      <c r="AK11" s="134"/>
      <c r="AL11" s="134"/>
      <c r="AM11" s="134"/>
      <c r="AN11" s="134"/>
      <c r="AO11" s="134"/>
      <c r="AP11" s="134"/>
      <c r="AQ11" s="134"/>
      <c r="AR11" s="134"/>
      <c r="AS11" s="134"/>
      <c r="AT11" s="134"/>
    </row>
    <row r="12" spans="2:46" ht="15" thickBot="1" thickTop="1">
      <c r="B12" s="89"/>
      <c r="C12" s="57" t="s">
        <v>10</v>
      </c>
      <c r="D12" s="353" t="s">
        <v>77</v>
      </c>
      <c r="E12" s="354"/>
      <c r="F12" s="354"/>
      <c r="G12" s="354"/>
      <c r="H12" s="354"/>
      <c r="I12" s="354"/>
      <c r="J12" s="355"/>
      <c r="K12" s="350">
        <v>1.85</v>
      </c>
      <c r="L12" s="351"/>
      <c r="M12" s="351"/>
      <c r="N12" s="352"/>
      <c r="O12" s="152"/>
      <c r="P12" s="153"/>
      <c r="Q12" s="154"/>
      <c r="R12" s="303">
        <v>37000</v>
      </c>
      <c r="S12" s="303"/>
      <c r="T12" s="304"/>
      <c r="U12" s="175" t="s">
        <v>11</v>
      </c>
      <c r="V12" s="176"/>
      <c r="W12" s="177"/>
      <c r="X12" s="305">
        <v>40000</v>
      </c>
      <c r="Y12" s="305"/>
      <c r="Z12" s="306"/>
      <c r="AA12" s="58" t="s">
        <v>10</v>
      </c>
      <c r="AB12" s="297"/>
      <c r="AC12" s="298"/>
      <c r="AD12" s="298"/>
      <c r="AE12" s="299"/>
      <c r="AF12" s="300"/>
      <c r="AG12" s="300"/>
      <c r="AH12" s="68"/>
      <c r="AI12" s="52"/>
      <c r="AJ12" s="70" t="s">
        <v>44</v>
      </c>
      <c r="AK12" s="178"/>
      <c r="AL12" s="179"/>
      <c r="AM12" s="180"/>
      <c r="AN12" s="174" t="s">
        <v>45</v>
      </c>
      <c r="AO12" s="174"/>
      <c r="AP12" s="174"/>
      <c r="AQ12" s="174"/>
      <c r="AR12" s="174"/>
      <c r="AS12" s="174"/>
      <c r="AT12" s="174"/>
    </row>
    <row r="13" spans="2:46" ht="14.25" thickTop="1">
      <c r="B13" s="89"/>
      <c r="C13" s="57" t="s">
        <v>12</v>
      </c>
      <c r="D13" s="356" t="s">
        <v>78</v>
      </c>
      <c r="E13" s="357"/>
      <c r="F13" s="357"/>
      <c r="G13" s="357"/>
      <c r="H13" s="357"/>
      <c r="I13" s="357"/>
      <c r="J13" s="358"/>
      <c r="K13" s="359">
        <v>0.53</v>
      </c>
      <c r="L13" s="360"/>
      <c r="M13" s="360"/>
      <c r="N13" s="361"/>
      <c r="O13" s="155"/>
      <c r="P13" s="156"/>
      <c r="Q13" s="157"/>
      <c r="R13" s="307">
        <v>9800</v>
      </c>
      <c r="S13" s="307"/>
      <c r="T13" s="308"/>
      <c r="U13" s="186" t="s">
        <v>13</v>
      </c>
      <c r="V13" s="187"/>
      <c r="W13" s="188"/>
      <c r="X13" s="301">
        <v>10000</v>
      </c>
      <c r="Y13" s="301"/>
      <c r="Z13" s="302"/>
      <c r="AA13" s="58" t="s">
        <v>12</v>
      </c>
      <c r="AB13" s="297"/>
      <c r="AC13" s="298"/>
      <c r="AD13" s="298"/>
      <c r="AE13" s="299"/>
      <c r="AF13" s="300"/>
      <c r="AG13" s="300"/>
      <c r="AH13" s="68"/>
      <c r="AI13" s="52"/>
      <c r="AJ13" s="174" t="s">
        <v>46</v>
      </c>
      <c r="AK13" s="174"/>
      <c r="AL13" s="174"/>
      <c r="AM13" s="174"/>
      <c r="AN13" s="174"/>
      <c r="AO13" s="174"/>
      <c r="AP13" s="174"/>
      <c r="AQ13" s="174"/>
      <c r="AR13" s="174"/>
      <c r="AS13" s="174"/>
      <c r="AT13" s="174"/>
    </row>
    <row r="14" spans="2:46" ht="13.5">
      <c r="B14" s="90"/>
      <c r="C14" s="57" t="s">
        <v>14</v>
      </c>
      <c r="D14" s="316" t="s">
        <v>79</v>
      </c>
      <c r="E14" s="317"/>
      <c r="F14" s="317"/>
      <c r="G14" s="317"/>
      <c r="H14" s="317"/>
      <c r="I14" s="317"/>
      <c r="J14" s="318"/>
      <c r="K14" s="313">
        <v>0.52</v>
      </c>
      <c r="L14" s="314"/>
      <c r="M14" s="314"/>
      <c r="N14" s="315"/>
      <c r="O14" s="158"/>
      <c r="P14" s="159"/>
      <c r="Q14" s="160"/>
      <c r="R14" s="309">
        <v>11000</v>
      </c>
      <c r="S14" s="309"/>
      <c r="T14" s="310"/>
      <c r="U14" s="183" t="s">
        <v>15</v>
      </c>
      <c r="V14" s="184"/>
      <c r="W14" s="185"/>
      <c r="X14" s="311">
        <v>11500</v>
      </c>
      <c r="Y14" s="311"/>
      <c r="Z14" s="312"/>
      <c r="AA14" s="58" t="s">
        <v>14</v>
      </c>
      <c r="AB14" s="297"/>
      <c r="AC14" s="298"/>
      <c r="AD14" s="298"/>
      <c r="AE14" s="299"/>
      <c r="AF14" s="300"/>
      <c r="AG14" s="300"/>
      <c r="AH14" s="68"/>
      <c r="AI14" s="52"/>
      <c r="AJ14" s="69"/>
      <c r="AK14" s="69"/>
      <c r="AL14" s="69"/>
      <c r="AM14" s="69"/>
      <c r="AN14" s="69"/>
      <c r="AO14" s="69"/>
      <c r="AP14" s="69"/>
      <c r="AQ14" s="69"/>
      <c r="AR14" s="69"/>
      <c r="AS14" s="69"/>
      <c r="AT14" s="69"/>
    </row>
    <row r="15" spans="2:46" ht="13.5">
      <c r="B15" s="60"/>
      <c r="C15" s="61"/>
      <c r="D15" s="61"/>
      <c r="E15" s="61"/>
      <c r="F15" s="61"/>
      <c r="G15" s="61"/>
      <c r="H15" s="61"/>
      <c r="I15" s="61"/>
      <c r="J15" s="61"/>
      <c r="K15" s="362"/>
      <c r="L15" s="363"/>
      <c r="M15" s="363"/>
      <c r="N15" s="364"/>
      <c r="O15" s="98"/>
      <c r="P15" s="62"/>
      <c r="Q15" s="62"/>
      <c r="R15" s="63"/>
      <c r="S15" s="63"/>
      <c r="T15" s="99"/>
      <c r="U15" s="62"/>
      <c r="V15" s="62"/>
      <c r="W15" s="62"/>
      <c r="X15" s="63"/>
      <c r="Y15" s="63"/>
      <c r="Z15" s="64"/>
      <c r="AA15" s="56"/>
      <c r="AB15" s="65"/>
      <c r="AC15" s="79" t="s">
        <v>16</v>
      </c>
      <c r="AD15" s="65"/>
      <c r="AE15" s="101"/>
      <c r="AF15" s="101"/>
      <c r="AG15" s="101"/>
      <c r="AH15" s="68"/>
      <c r="AI15" s="52"/>
      <c r="AJ15" s="174" t="s">
        <v>88</v>
      </c>
      <c r="AK15" s="174"/>
      <c r="AL15" s="174"/>
      <c r="AM15" s="174"/>
      <c r="AN15" s="174"/>
      <c r="AO15" s="174"/>
      <c r="AP15" s="174"/>
      <c r="AQ15" s="174"/>
      <c r="AR15" s="174"/>
      <c r="AS15" s="174"/>
      <c r="AT15" s="174"/>
    </row>
    <row r="16" spans="2:46" ht="13.5">
      <c r="B16" s="85" t="s">
        <v>17</v>
      </c>
      <c r="C16" s="86"/>
      <c r="D16" s="85" t="s">
        <v>18</v>
      </c>
      <c r="E16" s="86"/>
      <c r="F16" s="86"/>
      <c r="G16" s="86"/>
      <c r="H16" s="86"/>
      <c r="I16" s="86"/>
      <c r="J16" s="86"/>
      <c r="K16" s="365">
        <v>8.2</v>
      </c>
      <c r="L16" s="366"/>
      <c r="M16" s="366"/>
      <c r="N16" s="367"/>
      <c r="O16" s="135"/>
      <c r="P16" s="136"/>
      <c r="Q16" s="137"/>
      <c r="R16" s="136"/>
      <c r="S16" s="136"/>
      <c r="T16" s="225"/>
      <c r="U16" s="135"/>
      <c r="V16" s="136"/>
      <c r="W16" s="137"/>
      <c r="X16" s="136"/>
      <c r="Y16" s="136"/>
      <c r="Z16" s="165"/>
      <c r="AA16" s="74"/>
      <c r="AB16" s="166" t="s">
        <v>87</v>
      </c>
      <c r="AC16" s="142"/>
      <c r="AD16" s="142"/>
      <c r="AE16" s="166" t="s">
        <v>19</v>
      </c>
      <c r="AF16" s="142"/>
      <c r="AG16" s="167"/>
      <c r="AH16" s="66"/>
      <c r="AI16" s="52"/>
      <c r="AJ16" s="174"/>
      <c r="AK16" s="174"/>
      <c r="AL16" s="174"/>
      <c r="AM16" s="174"/>
      <c r="AN16" s="174"/>
      <c r="AO16" s="174"/>
      <c r="AP16" s="174"/>
      <c r="AQ16" s="174"/>
      <c r="AR16" s="174"/>
      <c r="AS16" s="174"/>
      <c r="AT16" s="174"/>
    </row>
    <row r="17" spans="2:46" ht="13.5">
      <c r="B17" s="85"/>
      <c r="C17" s="57" t="s">
        <v>20</v>
      </c>
      <c r="D17" s="353" t="s">
        <v>80</v>
      </c>
      <c r="E17" s="354"/>
      <c r="F17" s="354"/>
      <c r="G17" s="354"/>
      <c r="H17" s="354"/>
      <c r="I17" s="354"/>
      <c r="J17" s="355"/>
      <c r="K17" s="350">
        <v>2.89</v>
      </c>
      <c r="L17" s="351"/>
      <c r="M17" s="351"/>
      <c r="N17" s="352"/>
      <c r="O17" s="152"/>
      <c r="P17" s="153"/>
      <c r="Q17" s="154"/>
      <c r="R17" s="303">
        <v>13000</v>
      </c>
      <c r="S17" s="303"/>
      <c r="T17" s="304"/>
      <c r="U17" s="175" t="s">
        <v>21</v>
      </c>
      <c r="V17" s="176"/>
      <c r="W17" s="177"/>
      <c r="X17" s="305">
        <v>18500</v>
      </c>
      <c r="Y17" s="305"/>
      <c r="Z17" s="306"/>
      <c r="AA17" s="58" t="s">
        <v>20</v>
      </c>
      <c r="AB17" s="297"/>
      <c r="AC17" s="298"/>
      <c r="AD17" s="298"/>
      <c r="AE17" s="319"/>
      <c r="AF17" s="320"/>
      <c r="AG17" s="321"/>
      <c r="AH17" s="67"/>
      <c r="AI17" s="52"/>
      <c r="AJ17" s="174"/>
      <c r="AK17" s="174"/>
      <c r="AL17" s="174"/>
      <c r="AM17" s="174"/>
      <c r="AN17" s="174"/>
      <c r="AO17" s="174"/>
      <c r="AP17" s="174"/>
      <c r="AQ17" s="174"/>
      <c r="AR17" s="174"/>
      <c r="AS17" s="174"/>
      <c r="AT17" s="174"/>
    </row>
    <row r="18" spans="2:54" ht="13.5">
      <c r="B18" s="85"/>
      <c r="C18" s="57" t="s">
        <v>22</v>
      </c>
      <c r="D18" s="356" t="s">
        <v>81</v>
      </c>
      <c r="E18" s="357"/>
      <c r="F18" s="357"/>
      <c r="G18" s="357"/>
      <c r="H18" s="357"/>
      <c r="I18" s="357"/>
      <c r="J18" s="358"/>
      <c r="K18" s="359">
        <v>1.72</v>
      </c>
      <c r="L18" s="360"/>
      <c r="M18" s="360"/>
      <c r="N18" s="361"/>
      <c r="O18" s="155"/>
      <c r="P18" s="156"/>
      <c r="Q18" s="157"/>
      <c r="R18" s="307">
        <v>15000</v>
      </c>
      <c r="S18" s="307"/>
      <c r="T18" s="308"/>
      <c r="U18" s="186" t="s">
        <v>23</v>
      </c>
      <c r="V18" s="187"/>
      <c r="W18" s="188"/>
      <c r="X18" s="301">
        <v>20500</v>
      </c>
      <c r="Y18" s="301"/>
      <c r="Z18" s="302"/>
      <c r="AA18" s="58" t="s">
        <v>22</v>
      </c>
      <c r="AB18" s="297"/>
      <c r="AC18" s="298"/>
      <c r="AD18" s="298"/>
      <c r="AE18" s="319"/>
      <c r="AF18" s="320"/>
      <c r="AG18" s="321"/>
      <c r="AH18" s="67"/>
      <c r="AI18" s="52"/>
      <c r="AJ18" s="174"/>
      <c r="AK18" s="174"/>
      <c r="AL18" s="174"/>
      <c r="AM18" s="174"/>
      <c r="AN18" s="174"/>
      <c r="AO18" s="174"/>
      <c r="AP18" s="174"/>
      <c r="AQ18" s="174"/>
      <c r="AR18" s="174"/>
      <c r="AS18" s="174"/>
      <c r="AT18" s="174"/>
      <c r="AU18" s="52"/>
      <c r="AV18" s="52"/>
      <c r="AW18" s="52"/>
      <c r="AX18" s="52"/>
      <c r="AY18" s="52"/>
      <c r="AZ18" s="52"/>
      <c r="BA18" s="52"/>
      <c r="BB18" s="52"/>
    </row>
    <row r="19" spans="2:54" ht="13.5">
      <c r="B19" s="85"/>
      <c r="C19" s="57" t="s">
        <v>24</v>
      </c>
      <c r="D19" s="356" t="s">
        <v>82</v>
      </c>
      <c r="E19" s="357"/>
      <c r="F19" s="357"/>
      <c r="G19" s="357"/>
      <c r="H19" s="357"/>
      <c r="I19" s="357"/>
      <c r="J19" s="358"/>
      <c r="K19" s="359">
        <v>1.68</v>
      </c>
      <c r="L19" s="360"/>
      <c r="M19" s="360"/>
      <c r="N19" s="361"/>
      <c r="O19" s="155"/>
      <c r="P19" s="156"/>
      <c r="Q19" s="157"/>
      <c r="R19" s="307">
        <v>16000</v>
      </c>
      <c r="S19" s="307"/>
      <c r="T19" s="308"/>
      <c r="U19" s="186" t="s">
        <v>93</v>
      </c>
      <c r="V19" s="187"/>
      <c r="W19" s="188"/>
      <c r="X19" s="301">
        <v>21000</v>
      </c>
      <c r="Y19" s="301"/>
      <c r="Z19" s="302"/>
      <c r="AA19" s="58" t="s">
        <v>24</v>
      </c>
      <c r="AB19" s="297"/>
      <c r="AC19" s="298"/>
      <c r="AD19" s="298"/>
      <c r="AE19" s="319"/>
      <c r="AF19" s="320"/>
      <c r="AG19" s="321"/>
      <c r="AH19" s="67"/>
      <c r="AI19" s="52"/>
      <c r="AJ19" s="174"/>
      <c r="AK19" s="174"/>
      <c r="AL19" s="174"/>
      <c r="AM19" s="174"/>
      <c r="AN19" s="174"/>
      <c r="AO19" s="174"/>
      <c r="AP19" s="174"/>
      <c r="AQ19" s="174"/>
      <c r="AR19" s="174"/>
      <c r="AS19" s="174"/>
      <c r="AT19" s="174"/>
      <c r="AU19" s="52"/>
      <c r="AV19" s="52"/>
      <c r="AW19" s="52"/>
      <c r="AX19" s="52"/>
      <c r="AY19" s="52"/>
      <c r="AZ19" s="52"/>
      <c r="BA19" s="52"/>
      <c r="BB19" s="52"/>
    </row>
    <row r="20" spans="2:54" ht="13.5">
      <c r="B20" s="87"/>
      <c r="C20" s="57" t="s">
        <v>25</v>
      </c>
      <c r="D20" s="316" t="s">
        <v>83</v>
      </c>
      <c r="E20" s="317"/>
      <c r="F20" s="317"/>
      <c r="G20" s="317"/>
      <c r="H20" s="317"/>
      <c r="I20" s="317"/>
      <c r="J20" s="318"/>
      <c r="K20" s="368">
        <v>0.6</v>
      </c>
      <c r="L20" s="369"/>
      <c r="M20" s="369"/>
      <c r="N20" s="370"/>
      <c r="O20" s="158"/>
      <c r="P20" s="159"/>
      <c r="Q20" s="160"/>
      <c r="R20" s="309">
        <v>18000</v>
      </c>
      <c r="S20" s="309"/>
      <c r="T20" s="310"/>
      <c r="U20" s="183" t="s">
        <v>26</v>
      </c>
      <c r="V20" s="184"/>
      <c r="W20" s="185"/>
      <c r="X20" s="311">
        <v>22200</v>
      </c>
      <c r="Y20" s="311"/>
      <c r="Z20" s="312"/>
      <c r="AA20" s="74" t="s">
        <v>25</v>
      </c>
      <c r="AB20" s="297"/>
      <c r="AC20" s="298"/>
      <c r="AD20" s="298"/>
      <c r="AE20" s="319"/>
      <c r="AF20" s="320"/>
      <c r="AG20" s="321"/>
      <c r="AH20" s="67"/>
      <c r="AI20" s="52"/>
      <c r="AJ20" s="69"/>
      <c r="AK20" s="69"/>
      <c r="AL20" s="69"/>
      <c r="AM20" s="69"/>
      <c r="AN20" s="69"/>
      <c r="AO20" s="69"/>
      <c r="AP20" s="69"/>
      <c r="AQ20" s="69"/>
      <c r="AR20" s="69"/>
      <c r="AS20" s="69"/>
      <c r="AT20" s="69"/>
      <c r="AU20" s="52"/>
      <c r="AV20" s="52"/>
      <c r="AW20" s="52"/>
      <c r="AX20" s="52"/>
      <c r="AY20" s="52"/>
      <c r="AZ20" s="52"/>
      <c r="BA20" s="52"/>
      <c r="BB20" s="52"/>
    </row>
    <row r="21" spans="2:54" ht="13.5">
      <c r="B21" s="60"/>
      <c r="C21" s="61"/>
      <c r="D21" s="61"/>
      <c r="E21" s="61"/>
      <c r="F21" s="61"/>
      <c r="G21" s="61"/>
      <c r="H21" s="61"/>
      <c r="I21" s="61"/>
      <c r="J21" s="61"/>
      <c r="K21" s="362"/>
      <c r="L21" s="363"/>
      <c r="M21" s="363"/>
      <c r="N21" s="364"/>
      <c r="O21" s="98"/>
      <c r="P21" s="62"/>
      <c r="Q21" s="62"/>
      <c r="R21" s="63"/>
      <c r="S21" s="63"/>
      <c r="T21" s="99"/>
      <c r="U21" s="62"/>
      <c r="V21" s="62"/>
      <c r="W21" s="62"/>
      <c r="X21" s="63"/>
      <c r="Y21" s="63"/>
      <c r="Z21" s="64"/>
      <c r="AA21" s="52"/>
      <c r="AB21" s="52"/>
      <c r="AC21" s="78" t="s">
        <v>27</v>
      </c>
      <c r="AD21" s="52"/>
      <c r="AE21" s="52"/>
      <c r="AF21" s="52"/>
      <c r="AG21" s="52"/>
      <c r="AH21" s="52"/>
      <c r="AI21" s="52"/>
      <c r="AJ21" s="52"/>
      <c r="AK21" s="78" t="s">
        <v>47</v>
      </c>
      <c r="AL21" s="52"/>
      <c r="AM21" s="52"/>
      <c r="AN21" s="52"/>
      <c r="AO21" s="52"/>
      <c r="AP21" s="52"/>
      <c r="AQ21" s="52"/>
      <c r="AR21" s="52"/>
      <c r="AS21" s="52"/>
      <c r="AT21" s="52"/>
      <c r="AU21" s="52"/>
      <c r="AV21" s="52"/>
      <c r="AW21" s="52"/>
      <c r="AX21" s="52"/>
      <c r="AY21" s="52"/>
      <c r="AZ21" s="52"/>
      <c r="BA21" s="52"/>
      <c r="BB21" s="52"/>
    </row>
    <row r="22" spans="2:54" ht="13.5">
      <c r="B22" s="95" t="s">
        <v>28</v>
      </c>
      <c r="C22" s="96"/>
      <c r="D22" s="95" t="s">
        <v>29</v>
      </c>
      <c r="E22" s="96"/>
      <c r="F22" s="96"/>
      <c r="G22" s="96"/>
      <c r="H22" s="96"/>
      <c r="I22" s="96"/>
      <c r="J22" s="96"/>
      <c r="K22" s="347">
        <v>88.35</v>
      </c>
      <c r="L22" s="348"/>
      <c r="M22" s="348"/>
      <c r="N22" s="349"/>
      <c r="O22" s="135"/>
      <c r="P22" s="136"/>
      <c r="Q22" s="137"/>
      <c r="R22" s="136"/>
      <c r="S22" s="136"/>
      <c r="T22" s="225"/>
      <c r="U22" s="135"/>
      <c r="V22" s="136"/>
      <c r="W22" s="137"/>
      <c r="X22" s="136"/>
      <c r="Y22" s="136"/>
      <c r="Z22" s="165"/>
      <c r="AA22" s="74"/>
      <c r="AB22" s="142" t="s">
        <v>30</v>
      </c>
      <c r="AC22" s="142"/>
      <c r="AD22" s="142"/>
      <c r="AE22" s="142"/>
      <c r="AF22" s="142"/>
      <c r="AG22" s="142"/>
      <c r="AH22" s="142"/>
      <c r="AI22" s="182" t="s">
        <v>48</v>
      </c>
      <c r="AJ22" s="142"/>
      <c r="AK22" s="167"/>
      <c r="AL22" s="141" t="s">
        <v>49</v>
      </c>
      <c r="AM22" s="141"/>
      <c r="AN22" s="141"/>
      <c r="AO22" s="141" t="s">
        <v>50</v>
      </c>
      <c r="AP22" s="141"/>
      <c r="AQ22" s="141"/>
      <c r="AR22" s="141" t="s">
        <v>87</v>
      </c>
      <c r="AS22" s="141"/>
      <c r="AT22" s="141"/>
      <c r="AU22" s="52"/>
      <c r="AV22" s="52"/>
      <c r="AW22" s="52"/>
      <c r="AX22" s="52"/>
      <c r="AY22" s="52"/>
      <c r="AZ22" s="52"/>
      <c r="BA22" s="52"/>
      <c r="BB22" s="52"/>
    </row>
    <row r="23" spans="2:54" ht="13.5">
      <c r="B23" s="95"/>
      <c r="C23" s="57" t="s">
        <v>31</v>
      </c>
      <c r="D23" s="353" t="s">
        <v>84</v>
      </c>
      <c r="E23" s="354"/>
      <c r="F23" s="354"/>
      <c r="G23" s="354"/>
      <c r="H23" s="354"/>
      <c r="I23" s="354"/>
      <c r="J23" s="355"/>
      <c r="K23" s="371">
        <v>85.3</v>
      </c>
      <c r="L23" s="372"/>
      <c r="M23" s="372"/>
      <c r="N23" s="373"/>
      <c r="O23" s="175" t="s">
        <v>32</v>
      </c>
      <c r="P23" s="176"/>
      <c r="Q23" s="177"/>
      <c r="R23" s="324">
        <v>10000</v>
      </c>
      <c r="S23" s="324"/>
      <c r="T23" s="325"/>
      <c r="U23" s="175" t="s">
        <v>33</v>
      </c>
      <c r="V23" s="176"/>
      <c r="W23" s="177"/>
      <c r="X23" s="326">
        <v>11800</v>
      </c>
      <c r="Y23" s="326"/>
      <c r="Z23" s="327"/>
      <c r="AA23" s="74" t="s">
        <v>31</v>
      </c>
      <c r="AB23" s="330"/>
      <c r="AC23" s="331"/>
      <c r="AD23" s="331"/>
      <c r="AE23" s="331"/>
      <c r="AF23" s="331"/>
      <c r="AG23" s="331"/>
      <c r="AH23" s="332"/>
      <c r="AI23" s="333"/>
      <c r="AJ23" s="334"/>
      <c r="AK23" s="335"/>
      <c r="AL23" s="322"/>
      <c r="AM23" s="322"/>
      <c r="AN23" s="322"/>
      <c r="AO23" s="323"/>
      <c r="AP23" s="323"/>
      <c r="AQ23" s="323"/>
      <c r="AR23" s="322"/>
      <c r="AS23" s="322"/>
      <c r="AT23" s="322"/>
      <c r="AU23" s="52"/>
      <c r="AV23" s="52"/>
      <c r="AW23" s="52"/>
      <c r="AX23" s="52"/>
      <c r="AY23" s="52"/>
      <c r="AZ23" s="52"/>
      <c r="BA23" s="52"/>
      <c r="BB23" s="52"/>
    </row>
    <row r="24" spans="2:54" ht="13.5">
      <c r="B24" s="95"/>
      <c r="C24" s="57" t="s">
        <v>34</v>
      </c>
      <c r="D24" s="356" t="s">
        <v>85</v>
      </c>
      <c r="E24" s="357"/>
      <c r="F24" s="357"/>
      <c r="G24" s="357"/>
      <c r="H24" s="357"/>
      <c r="I24" s="357"/>
      <c r="J24" s="358"/>
      <c r="K24" s="359">
        <v>2.51</v>
      </c>
      <c r="L24" s="360"/>
      <c r="M24" s="360"/>
      <c r="N24" s="361"/>
      <c r="O24" s="186" t="s">
        <v>35</v>
      </c>
      <c r="P24" s="187"/>
      <c r="Q24" s="188"/>
      <c r="R24" s="307">
        <v>80</v>
      </c>
      <c r="S24" s="307"/>
      <c r="T24" s="308"/>
      <c r="U24" s="186" t="s">
        <v>92</v>
      </c>
      <c r="V24" s="187"/>
      <c r="W24" s="188"/>
      <c r="X24" s="328">
        <v>90</v>
      </c>
      <c r="Y24" s="328"/>
      <c r="Z24" s="329"/>
      <c r="AA24" s="74" t="s">
        <v>34</v>
      </c>
      <c r="AB24" s="330"/>
      <c r="AC24" s="331"/>
      <c r="AD24" s="331"/>
      <c r="AE24" s="331"/>
      <c r="AF24" s="331"/>
      <c r="AG24" s="331"/>
      <c r="AH24" s="332"/>
      <c r="AI24" s="333"/>
      <c r="AJ24" s="334"/>
      <c r="AK24" s="335"/>
      <c r="AL24" s="322"/>
      <c r="AM24" s="322"/>
      <c r="AN24" s="322"/>
      <c r="AO24" s="323"/>
      <c r="AP24" s="323"/>
      <c r="AQ24" s="323"/>
      <c r="AR24" s="322"/>
      <c r="AS24" s="322"/>
      <c r="AT24" s="322"/>
      <c r="AU24" s="52"/>
      <c r="AV24" s="52"/>
      <c r="AW24" s="52"/>
      <c r="AX24" s="52"/>
      <c r="AY24" s="52"/>
      <c r="AZ24" s="52"/>
      <c r="BA24" s="52"/>
      <c r="BB24" s="52"/>
    </row>
    <row r="25" spans="2:54" ht="13.5">
      <c r="B25" s="95"/>
      <c r="C25" s="57" t="s">
        <v>36</v>
      </c>
      <c r="D25" s="356" t="s">
        <v>86</v>
      </c>
      <c r="E25" s="357"/>
      <c r="F25" s="357"/>
      <c r="G25" s="357"/>
      <c r="H25" s="357"/>
      <c r="I25" s="357"/>
      <c r="J25" s="358"/>
      <c r="K25" s="359">
        <v>0.46</v>
      </c>
      <c r="L25" s="360"/>
      <c r="M25" s="360"/>
      <c r="N25" s="361"/>
      <c r="O25" s="186" t="s">
        <v>37</v>
      </c>
      <c r="P25" s="187"/>
      <c r="Q25" s="188"/>
      <c r="R25" s="307">
        <v>120</v>
      </c>
      <c r="S25" s="307"/>
      <c r="T25" s="308"/>
      <c r="U25" s="186" t="s">
        <v>38</v>
      </c>
      <c r="V25" s="187"/>
      <c r="W25" s="188"/>
      <c r="X25" s="328">
        <v>120</v>
      </c>
      <c r="Y25" s="328"/>
      <c r="Z25" s="329"/>
      <c r="AA25" s="74" t="s">
        <v>36</v>
      </c>
      <c r="AB25" s="330"/>
      <c r="AC25" s="331"/>
      <c r="AD25" s="331"/>
      <c r="AE25" s="331"/>
      <c r="AF25" s="331"/>
      <c r="AG25" s="331"/>
      <c r="AH25" s="332"/>
      <c r="AI25" s="333"/>
      <c r="AJ25" s="334"/>
      <c r="AK25" s="335"/>
      <c r="AL25" s="322"/>
      <c r="AM25" s="322"/>
      <c r="AN25" s="322"/>
      <c r="AO25" s="323"/>
      <c r="AP25" s="323"/>
      <c r="AQ25" s="323"/>
      <c r="AR25" s="322"/>
      <c r="AS25" s="322"/>
      <c r="AT25" s="322"/>
      <c r="AU25" s="52"/>
      <c r="AV25" s="52"/>
      <c r="AW25" s="52"/>
      <c r="AX25" s="52"/>
      <c r="AY25" s="52"/>
      <c r="AZ25" s="52"/>
      <c r="BA25" s="52"/>
      <c r="BB25" s="52"/>
    </row>
    <row r="26" spans="2:54" ht="13.5">
      <c r="B26" s="97"/>
      <c r="C26" s="57" t="s">
        <v>39</v>
      </c>
      <c r="D26" s="374"/>
      <c r="E26" s="375"/>
      <c r="F26" s="375"/>
      <c r="G26" s="375"/>
      <c r="H26" s="375"/>
      <c r="I26" s="375"/>
      <c r="J26" s="376"/>
      <c r="K26" s="313"/>
      <c r="L26" s="314"/>
      <c r="M26" s="314"/>
      <c r="N26" s="315"/>
      <c r="O26" s="194" t="s">
        <v>40</v>
      </c>
      <c r="P26" s="195"/>
      <c r="Q26" s="196"/>
      <c r="R26" s="336"/>
      <c r="S26" s="336"/>
      <c r="T26" s="337"/>
      <c r="U26" s="194" t="s">
        <v>41</v>
      </c>
      <c r="V26" s="195"/>
      <c r="W26" s="196"/>
      <c r="X26" s="342"/>
      <c r="Y26" s="342"/>
      <c r="Z26" s="343"/>
      <c r="AA26" s="74" t="s">
        <v>39</v>
      </c>
      <c r="AB26" s="330"/>
      <c r="AC26" s="331"/>
      <c r="AD26" s="331"/>
      <c r="AE26" s="331"/>
      <c r="AF26" s="331"/>
      <c r="AG26" s="331"/>
      <c r="AH26" s="332"/>
      <c r="AI26" s="333"/>
      <c r="AJ26" s="334"/>
      <c r="AK26" s="335"/>
      <c r="AL26" s="322"/>
      <c r="AM26" s="322"/>
      <c r="AN26" s="322"/>
      <c r="AO26" s="323"/>
      <c r="AP26" s="323"/>
      <c r="AQ26" s="323"/>
      <c r="AR26" s="322"/>
      <c r="AS26" s="322"/>
      <c r="AT26" s="322"/>
      <c r="AU26" s="52"/>
      <c r="AV26" s="52"/>
      <c r="AW26" s="52"/>
      <c r="AX26" s="52"/>
      <c r="AY26" s="52"/>
      <c r="AZ26" s="52"/>
      <c r="BA26" s="52"/>
      <c r="BB26" s="52"/>
    </row>
    <row r="27" spans="2:54" ht="13.5">
      <c r="B27" s="60"/>
      <c r="C27" s="61"/>
      <c r="D27" s="61"/>
      <c r="E27" s="61"/>
      <c r="F27" s="61"/>
      <c r="G27" s="61"/>
      <c r="H27" s="61"/>
      <c r="I27" s="61"/>
      <c r="J27" s="61"/>
      <c r="K27" s="362"/>
      <c r="L27" s="363"/>
      <c r="M27" s="363"/>
      <c r="N27" s="364"/>
      <c r="O27" s="98"/>
      <c r="P27" s="62"/>
      <c r="Q27" s="62"/>
      <c r="R27" s="63"/>
      <c r="S27" s="63"/>
      <c r="T27" s="99"/>
      <c r="U27" s="62"/>
      <c r="V27" s="62"/>
      <c r="W27" s="62"/>
      <c r="X27" s="63"/>
      <c r="Y27" s="63"/>
      <c r="Z27" s="64"/>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row>
    <row r="28" spans="2:54" ht="14.25" thickBot="1">
      <c r="B28" s="93" t="s">
        <v>42</v>
      </c>
      <c r="C28" s="94"/>
      <c r="D28" s="380"/>
      <c r="E28" s="381"/>
      <c r="F28" s="381"/>
      <c r="G28" s="381"/>
      <c r="H28" s="381"/>
      <c r="I28" s="381"/>
      <c r="J28" s="382"/>
      <c r="K28" s="377"/>
      <c r="L28" s="378"/>
      <c r="M28" s="378"/>
      <c r="N28" s="379"/>
      <c r="O28" s="149"/>
      <c r="P28" s="150"/>
      <c r="Q28" s="151"/>
      <c r="R28" s="338"/>
      <c r="S28" s="338"/>
      <c r="T28" s="339"/>
      <c r="U28" s="149"/>
      <c r="V28" s="150"/>
      <c r="W28" s="151"/>
      <c r="X28" s="340"/>
      <c r="Y28" s="340"/>
      <c r="Z28" s="341"/>
      <c r="AA28" s="56"/>
      <c r="AB28" s="247"/>
      <c r="AC28" s="247"/>
      <c r="AD28" s="247"/>
      <c r="AE28" s="247"/>
      <c r="AF28" s="247"/>
      <c r="AG28" s="247"/>
      <c r="AH28" s="247"/>
      <c r="AI28" s="72"/>
      <c r="AJ28" s="72"/>
      <c r="AK28" s="72"/>
      <c r="AL28" s="247"/>
      <c r="AM28" s="247"/>
      <c r="AN28" s="247"/>
      <c r="AO28" s="247"/>
      <c r="AP28" s="247"/>
      <c r="AQ28" s="247"/>
      <c r="AR28" s="247"/>
      <c r="AS28" s="247"/>
      <c r="AT28" s="247"/>
      <c r="AU28" s="52"/>
      <c r="AV28" s="52"/>
      <c r="AW28" s="52"/>
      <c r="AX28" s="52"/>
      <c r="AY28" s="52"/>
      <c r="AZ28" s="52"/>
      <c r="BA28" s="52"/>
      <c r="BB28" s="52"/>
    </row>
    <row r="29" spans="2:54" ht="14.25" thickTop="1">
      <c r="B29" s="75"/>
      <c r="C29" s="75"/>
      <c r="D29" s="76"/>
      <c r="E29" s="77"/>
      <c r="F29" s="77"/>
      <c r="G29" s="77"/>
      <c r="H29" s="77"/>
      <c r="I29" s="77"/>
      <c r="J29" s="77"/>
      <c r="K29" s="77"/>
      <c r="L29" s="248"/>
      <c r="M29" s="248"/>
      <c r="N29" s="248"/>
      <c r="O29" s="249"/>
      <c r="P29" s="249"/>
      <c r="Q29" s="249"/>
      <c r="R29" s="249"/>
      <c r="S29" s="249"/>
      <c r="T29" s="249"/>
      <c r="U29" s="249"/>
      <c r="V29" s="249"/>
      <c r="W29" s="249"/>
      <c r="X29" s="249"/>
      <c r="Y29" s="249"/>
      <c r="Z29" s="249"/>
      <c r="AA29" s="56"/>
      <c r="AB29" s="56"/>
      <c r="AC29" s="56"/>
      <c r="AD29" s="56"/>
      <c r="AE29" s="68"/>
      <c r="AF29" s="68"/>
      <c r="AG29" s="68"/>
      <c r="AH29" s="68"/>
      <c r="AI29" s="73"/>
      <c r="AJ29" s="73"/>
      <c r="AK29" s="73"/>
      <c r="AL29" s="245"/>
      <c r="AM29" s="245"/>
      <c r="AN29" s="245"/>
      <c r="AO29" s="246"/>
      <c r="AP29" s="246"/>
      <c r="AQ29" s="246"/>
      <c r="AR29" s="245"/>
      <c r="AS29" s="245"/>
      <c r="AT29" s="245"/>
      <c r="AU29" s="52"/>
      <c r="AV29" s="52"/>
      <c r="AW29" s="52"/>
      <c r="AX29" s="52"/>
      <c r="AY29" s="52"/>
      <c r="AZ29" s="52"/>
      <c r="BA29" s="52"/>
      <c r="BB29" s="52"/>
    </row>
    <row r="30" spans="2:54" ht="13.5">
      <c r="B30" s="52"/>
      <c r="C30" s="52"/>
      <c r="D30" s="52"/>
      <c r="E30" s="52"/>
      <c r="F30" s="52"/>
      <c r="G30" s="52"/>
      <c r="H30" s="52"/>
      <c r="I30" s="52"/>
      <c r="J30" s="52"/>
      <c r="K30" s="52"/>
      <c r="L30" s="52"/>
      <c r="M30" s="52"/>
      <c r="N30" s="52"/>
      <c r="O30" s="52"/>
      <c r="P30" s="52"/>
      <c r="Q30" s="52"/>
      <c r="R30" s="52"/>
      <c r="S30" s="52"/>
      <c r="T30" s="52"/>
      <c r="U30" s="59"/>
      <c r="V30" s="52"/>
      <c r="W30" s="52"/>
      <c r="X30" s="52"/>
      <c r="Y30" s="52"/>
      <c r="Z30" s="52"/>
      <c r="AA30" s="56"/>
      <c r="AB30" s="56"/>
      <c r="AC30" s="68"/>
      <c r="AD30" s="68"/>
      <c r="AE30" s="56"/>
      <c r="AF30" s="56"/>
      <c r="AG30" s="56"/>
      <c r="AH30" s="56"/>
      <c r="AI30" s="56"/>
      <c r="AJ30" s="56"/>
      <c r="AK30" s="56"/>
      <c r="AL30" s="56"/>
      <c r="AM30" s="56"/>
      <c r="AN30" s="56"/>
      <c r="AO30" s="56"/>
      <c r="AP30" s="56"/>
      <c r="AQ30" s="56"/>
      <c r="AR30" s="56"/>
      <c r="AS30" s="56"/>
      <c r="AT30" s="56"/>
      <c r="AU30" s="52"/>
      <c r="AV30" s="52"/>
      <c r="AW30" s="52"/>
      <c r="AX30" s="52"/>
      <c r="AY30" s="52"/>
      <c r="AZ30" s="52"/>
      <c r="BA30" s="52"/>
      <c r="BB30" s="52"/>
    </row>
    <row r="31" spans="2:16" s="52" customFormat="1" ht="13.5">
      <c r="B31" s="49" t="s">
        <v>99</v>
      </c>
      <c r="F31" s="264">
        <f>F8</f>
        <v>1549</v>
      </c>
      <c r="G31" s="264"/>
      <c r="H31" s="264"/>
      <c r="I31" s="116"/>
      <c r="J31" s="116"/>
      <c r="K31" s="116"/>
      <c r="L31" s="116"/>
      <c r="M31" s="116"/>
      <c r="N31" s="116"/>
      <c r="O31" s="116"/>
      <c r="P31" s="116"/>
    </row>
    <row r="32" spans="37:47" s="52" customFormat="1" ht="13.5">
      <c r="AK32" s="59"/>
      <c r="AL32" s="59"/>
      <c r="AM32" s="59"/>
      <c r="AU32" s="116"/>
    </row>
    <row r="33" spans="5:54" s="52" customFormat="1" ht="13.5">
      <c r="E33" s="199" t="s">
        <v>51</v>
      </c>
      <c r="F33" s="200"/>
      <c r="G33" s="217">
        <f>K12</f>
        <v>1.85</v>
      </c>
      <c r="H33" s="217"/>
      <c r="I33" s="199" t="s">
        <v>52</v>
      </c>
      <c r="J33" s="344">
        <f>IF(X12=0,U12,X12)</f>
        <v>40000</v>
      </c>
      <c r="K33" s="344"/>
      <c r="L33" s="199" t="s">
        <v>53</v>
      </c>
      <c r="M33" s="217">
        <f>K13</f>
        <v>0.53</v>
      </c>
      <c r="N33" s="217"/>
      <c r="O33" s="199" t="s">
        <v>91</v>
      </c>
      <c r="P33" s="344">
        <f>IF(X13=0,U13,X13)</f>
        <v>10000</v>
      </c>
      <c r="Q33" s="344"/>
      <c r="R33" s="199" t="s">
        <v>53</v>
      </c>
      <c r="S33" s="217">
        <f>K14</f>
        <v>0.52</v>
      </c>
      <c r="T33" s="217"/>
      <c r="U33" s="199" t="s">
        <v>52</v>
      </c>
      <c r="V33" s="344">
        <f>IF(X14=0,U14,X14)</f>
        <v>11500</v>
      </c>
      <c r="W33" s="344"/>
      <c r="X33" s="200" t="s">
        <v>54</v>
      </c>
      <c r="Y33" s="200"/>
      <c r="Z33" s="217">
        <f>K11</f>
        <v>3.45</v>
      </c>
      <c r="AA33" s="217"/>
      <c r="AB33" s="217"/>
      <c r="AC33" s="217"/>
      <c r="AD33" s="217"/>
      <c r="AE33" s="217"/>
      <c r="AF33" s="217"/>
      <c r="AG33" s="217"/>
      <c r="AU33" s="116"/>
      <c r="AV33" s="115" t="s">
        <v>10</v>
      </c>
      <c r="AW33" s="115" t="s">
        <v>12</v>
      </c>
      <c r="AX33" s="115" t="s">
        <v>14</v>
      </c>
      <c r="AY33" s="115"/>
      <c r="AZ33" s="115" t="s">
        <v>55</v>
      </c>
      <c r="BA33" s="116"/>
      <c r="BB33" s="82" t="s">
        <v>56</v>
      </c>
    </row>
    <row r="34" spans="5:54" s="52" customFormat="1" ht="13.5">
      <c r="E34" s="200"/>
      <c r="F34" s="200"/>
      <c r="G34" s="199">
        <v>100</v>
      </c>
      <c r="H34" s="199"/>
      <c r="I34" s="199"/>
      <c r="J34" s="345">
        <f>R12</f>
        <v>37000</v>
      </c>
      <c r="K34" s="345"/>
      <c r="L34" s="199"/>
      <c r="M34" s="199">
        <v>100</v>
      </c>
      <c r="N34" s="199"/>
      <c r="O34" s="199"/>
      <c r="P34" s="345">
        <f>R13</f>
        <v>9800</v>
      </c>
      <c r="Q34" s="345"/>
      <c r="R34" s="199"/>
      <c r="S34" s="199">
        <v>100</v>
      </c>
      <c r="T34" s="199"/>
      <c r="U34" s="199"/>
      <c r="V34" s="345">
        <f>R14</f>
        <v>11000</v>
      </c>
      <c r="W34" s="345"/>
      <c r="X34" s="200"/>
      <c r="Y34" s="200"/>
      <c r="Z34" s="242">
        <f>K12</f>
        <v>1.85</v>
      </c>
      <c r="AA34" s="242"/>
      <c r="AB34" s="116" t="s">
        <v>53</v>
      </c>
      <c r="AC34" s="242">
        <f>K13</f>
        <v>0.53</v>
      </c>
      <c r="AD34" s="242"/>
      <c r="AE34" s="116" t="s">
        <v>53</v>
      </c>
      <c r="AF34" s="242">
        <f>K14</f>
        <v>0.52</v>
      </c>
      <c r="AG34" s="242"/>
      <c r="AU34" s="116"/>
      <c r="AV34" s="115">
        <f>IF(G33=0,0,G33/G34*J33/J34)</f>
        <v>0.020000000000000004</v>
      </c>
      <c r="AW34" s="115">
        <f>IF(M33=0,0,M33/M34*P33/P34)</f>
        <v>0.005408163265306122</v>
      </c>
      <c r="AX34" s="115">
        <f>IF(S33=0,0,S33/S34*V33/V34)</f>
        <v>0.005436363636363636</v>
      </c>
      <c r="AY34" s="115"/>
      <c r="AZ34" s="115">
        <f>IF(Z33=0,0,Z33/(Z34+AC34+AF34))</f>
        <v>1.1896551724137931</v>
      </c>
      <c r="BA34" s="116"/>
      <c r="BB34" s="115">
        <f>(AV34+AW34+AX34)*AZ34</f>
        <v>0.03669435096922782</v>
      </c>
    </row>
    <row r="35" spans="5:54" s="52" customFormat="1" ht="13.5">
      <c r="E35" s="117"/>
      <c r="F35" s="117"/>
      <c r="G35" s="116"/>
      <c r="H35" s="116"/>
      <c r="I35" s="116"/>
      <c r="J35" s="120"/>
      <c r="K35" s="120"/>
      <c r="L35" s="116"/>
      <c r="M35" s="116"/>
      <c r="N35" s="116"/>
      <c r="O35" s="116"/>
      <c r="P35" s="120"/>
      <c r="Q35" s="120"/>
      <c r="R35" s="116"/>
      <c r="S35" s="116"/>
      <c r="T35" s="116"/>
      <c r="U35" s="116"/>
      <c r="V35" s="120"/>
      <c r="W35" s="120"/>
      <c r="X35" s="118"/>
      <c r="Y35" s="118"/>
      <c r="Z35" s="116"/>
      <c r="AA35" s="116"/>
      <c r="AC35" s="116"/>
      <c r="AD35" s="116"/>
      <c r="AF35" s="116"/>
      <c r="AG35" s="116"/>
      <c r="AU35" s="116"/>
      <c r="AV35" s="119"/>
      <c r="AW35" s="119"/>
      <c r="AX35" s="119"/>
      <c r="AY35" s="116"/>
      <c r="AZ35" s="116"/>
      <c r="BA35" s="116"/>
      <c r="BB35" s="119"/>
    </row>
    <row r="36" spans="10:54" s="52" customFormat="1" ht="13.5">
      <c r="J36" s="121"/>
      <c r="K36" s="121"/>
      <c r="P36" s="121"/>
      <c r="Q36" s="121"/>
      <c r="V36" s="121"/>
      <c r="W36" s="121"/>
      <c r="AU36" s="116"/>
      <c r="AV36" s="119"/>
      <c r="AW36" s="119"/>
      <c r="AX36" s="119"/>
      <c r="AY36" s="116"/>
      <c r="AZ36" s="116"/>
      <c r="BA36" s="116"/>
      <c r="BB36" s="119"/>
    </row>
    <row r="37" spans="5:54" s="52" customFormat="1" ht="13.5">
      <c r="E37" s="250" t="s">
        <v>57</v>
      </c>
      <c r="F37" s="200"/>
      <c r="G37" s="217">
        <f>K17</f>
        <v>2.89</v>
      </c>
      <c r="H37" s="217"/>
      <c r="I37" s="199" t="s">
        <v>52</v>
      </c>
      <c r="J37" s="344">
        <f>IF(X17=0,U17,X17)</f>
        <v>18500</v>
      </c>
      <c r="K37" s="344"/>
      <c r="L37" s="199" t="s">
        <v>53</v>
      </c>
      <c r="M37" s="217">
        <f>K18</f>
        <v>1.72</v>
      </c>
      <c r="N37" s="217"/>
      <c r="O37" s="199" t="s">
        <v>52</v>
      </c>
      <c r="P37" s="344">
        <f>IF(X18=0,U18,X18)</f>
        <v>20500</v>
      </c>
      <c r="Q37" s="344"/>
      <c r="R37" s="199" t="s">
        <v>53</v>
      </c>
      <c r="S37" s="217">
        <f>K19</f>
        <v>1.68</v>
      </c>
      <c r="T37" s="217"/>
      <c r="U37" s="199" t="s">
        <v>52</v>
      </c>
      <c r="V37" s="344">
        <f>IF(X19=0,U19,X19)</f>
        <v>21000</v>
      </c>
      <c r="W37" s="344"/>
      <c r="X37" s="199" t="s">
        <v>53</v>
      </c>
      <c r="Y37" s="216">
        <f>K20</f>
        <v>0.6</v>
      </c>
      <c r="Z37" s="217"/>
      <c r="AA37" s="199" t="s">
        <v>52</v>
      </c>
      <c r="AB37" s="344">
        <f>IF(X20=0,U20,X20)</f>
        <v>22200</v>
      </c>
      <c r="AC37" s="344"/>
      <c r="AD37" s="200" t="s">
        <v>54</v>
      </c>
      <c r="AE37" s="200"/>
      <c r="AF37" s="216">
        <f>K16</f>
        <v>8.2</v>
      </c>
      <c r="AG37" s="217"/>
      <c r="AH37" s="217"/>
      <c r="AI37" s="217"/>
      <c r="AJ37" s="217"/>
      <c r="AK37" s="217"/>
      <c r="AL37" s="217"/>
      <c r="AM37" s="217"/>
      <c r="AN37" s="217"/>
      <c r="AO37" s="217"/>
      <c r="AP37" s="217"/>
      <c r="AU37" s="116"/>
      <c r="AV37" s="115" t="s">
        <v>20</v>
      </c>
      <c r="AW37" s="115" t="s">
        <v>22</v>
      </c>
      <c r="AX37" s="115" t="s">
        <v>24</v>
      </c>
      <c r="AY37" s="115" t="s">
        <v>25</v>
      </c>
      <c r="AZ37" s="115" t="s">
        <v>58</v>
      </c>
      <c r="BA37" s="116"/>
      <c r="BB37" s="82" t="s">
        <v>59</v>
      </c>
    </row>
    <row r="38" spans="5:54" s="52" customFormat="1" ht="13.5">
      <c r="E38" s="200"/>
      <c r="F38" s="200"/>
      <c r="G38" s="199">
        <v>100</v>
      </c>
      <c r="H38" s="199"/>
      <c r="I38" s="199"/>
      <c r="J38" s="345">
        <f>R17</f>
        <v>13000</v>
      </c>
      <c r="K38" s="345"/>
      <c r="L38" s="199"/>
      <c r="M38" s="199">
        <v>100</v>
      </c>
      <c r="N38" s="199"/>
      <c r="O38" s="199"/>
      <c r="P38" s="345">
        <f>R18</f>
        <v>15000</v>
      </c>
      <c r="Q38" s="345"/>
      <c r="R38" s="199"/>
      <c r="S38" s="199">
        <v>100</v>
      </c>
      <c r="T38" s="199"/>
      <c r="U38" s="199"/>
      <c r="V38" s="345">
        <f>R19</f>
        <v>16000</v>
      </c>
      <c r="W38" s="345"/>
      <c r="X38" s="199"/>
      <c r="Y38" s="199">
        <v>100</v>
      </c>
      <c r="Z38" s="199"/>
      <c r="AA38" s="199"/>
      <c r="AB38" s="345">
        <f>R20</f>
        <v>18000</v>
      </c>
      <c r="AC38" s="345"/>
      <c r="AD38" s="200"/>
      <c r="AE38" s="200"/>
      <c r="AF38" s="242">
        <f>K17</f>
        <v>2.89</v>
      </c>
      <c r="AG38" s="242"/>
      <c r="AH38" s="116" t="s">
        <v>53</v>
      </c>
      <c r="AI38" s="234">
        <f>K18</f>
        <v>1.72</v>
      </c>
      <c r="AJ38" s="234"/>
      <c r="AK38" s="116" t="s">
        <v>53</v>
      </c>
      <c r="AL38" s="242">
        <f>K19</f>
        <v>1.68</v>
      </c>
      <c r="AM38" s="242"/>
      <c r="AN38" s="116" t="s">
        <v>53</v>
      </c>
      <c r="AO38" s="241">
        <f>K20</f>
        <v>0.6</v>
      </c>
      <c r="AP38" s="242"/>
      <c r="AU38" s="116"/>
      <c r="AV38" s="115">
        <f>IF(G37=0,0,G37/G38*J37/J38)</f>
        <v>0.04112692307692308</v>
      </c>
      <c r="AW38" s="115">
        <f>IF(M37=0,0,M37/M38*P37/P38)</f>
        <v>0.02350666666666667</v>
      </c>
      <c r="AX38" s="115">
        <f>IF(S37=0,0,S37/S38*V37/V38)</f>
        <v>0.022049999999999997</v>
      </c>
      <c r="AY38" s="115">
        <f>IF(Y37=0,0,Y37/Y38*AB37/AB38)</f>
        <v>0.0073999999999999995</v>
      </c>
      <c r="AZ38" s="115">
        <f>IF(AF37=0,0,AF37/(AF38+AI38+AL38+AO38))</f>
        <v>1.1901306240928882</v>
      </c>
      <c r="BA38" s="116"/>
      <c r="BB38" s="102">
        <f>(AV38+AW38+AX38+AY38)*AZ38</f>
        <v>0.11197176137843773</v>
      </c>
    </row>
    <row r="39" spans="5:53" s="52" customFormat="1" ht="13.5">
      <c r="E39" s="117"/>
      <c r="F39" s="117"/>
      <c r="G39" s="116"/>
      <c r="H39" s="116"/>
      <c r="I39" s="116"/>
      <c r="J39" s="120"/>
      <c r="K39" s="120"/>
      <c r="L39" s="116"/>
      <c r="M39" s="116"/>
      <c r="N39" s="116"/>
      <c r="O39" s="116"/>
      <c r="P39" s="120"/>
      <c r="Q39" s="120"/>
      <c r="R39" s="116"/>
      <c r="S39" s="116"/>
      <c r="T39" s="116"/>
      <c r="U39" s="116"/>
      <c r="V39" s="120"/>
      <c r="W39" s="120"/>
      <c r="X39" s="118"/>
      <c r="Y39" s="118"/>
      <c r="Z39" s="116"/>
      <c r="AA39" s="116"/>
      <c r="AC39" s="116"/>
      <c r="AD39" s="116"/>
      <c r="AF39" s="116"/>
      <c r="AG39" s="116"/>
      <c r="AU39" s="116"/>
      <c r="AV39" s="116"/>
      <c r="AW39" s="116"/>
      <c r="AX39" s="116"/>
      <c r="AY39" s="116"/>
      <c r="AZ39" s="116"/>
      <c r="BA39" s="116"/>
    </row>
    <row r="40" spans="10:53" s="52" customFormat="1" ht="13.5">
      <c r="J40" s="121"/>
      <c r="K40" s="121"/>
      <c r="P40" s="121"/>
      <c r="Q40" s="121"/>
      <c r="V40" s="121"/>
      <c r="W40" s="121"/>
      <c r="AU40" s="116"/>
      <c r="AV40" s="116"/>
      <c r="AW40" s="116"/>
      <c r="AX40" s="116"/>
      <c r="AY40" s="116"/>
      <c r="AZ40" s="116"/>
      <c r="BA40" s="116"/>
    </row>
    <row r="41" spans="5:54" s="52" customFormat="1" ht="13.5">
      <c r="E41" s="250" t="s">
        <v>57</v>
      </c>
      <c r="F41" s="200"/>
      <c r="G41" s="216">
        <f>K23</f>
        <v>85.3</v>
      </c>
      <c r="H41" s="217"/>
      <c r="I41" s="199" t="s">
        <v>52</v>
      </c>
      <c r="J41" s="344">
        <f>IF(X23=0,U23,X23)</f>
        <v>11800</v>
      </c>
      <c r="K41" s="344"/>
      <c r="L41" s="199" t="s">
        <v>53</v>
      </c>
      <c r="M41" s="217">
        <f>K24</f>
        <v>2.51</v>
      </c>
      <c r="N41" s="217"/>
      <c r="O41" s="199" t="s">
        <v>52</v>
      </c>
      <c r="P41" s="344">
        <f>IF(X24=0,U24,X24)</f>
        <v>90</v>
      </c>
      <c r="Q41" s="344"/>
      <c r="R41" s="199" t="s">
        <v>53</v>
      </c>
      <c r="S41" s="217">
        <f>K25</f>
        <v>0.46</v>
      </c>
      <c r="T41" s="217"/>
      <c r="U41" s="199" t="s">
        <v>52</v>
      </c>
      <c r="V41" s="344">
        <f>IF(X25=0,U25,X25)</f>
        <v>120</v>
      </c>
      <c r="W41" s="344"/>
      <c r="X41" s="199" t="s">
        <v>53</v>
      </c>
      <c r="Y41" s="217">
        <f>K26</f>
        <v>0</v>
      </c>
      <c r="Z41" s="217"/>
      <c r="AA41" s="199" t="s">
        <v>52</v>
      </c>
      <c r="AB41" s="201" t="str">
        <f>IF(X26=0,U26,X26)</f>
        <v>☆C④</v>
      </c>
      <c r="AC41" s="201"/>
      <c r="AD41" s="200" t="s">
        <v>54</v>
      </c>
      <c r="AE41" s="200"/>
      <c r="AF41" s="217">
        <f>K22</f>
        <v>88.35</v>
      </c>
      <c r="AG41" s="217"/>
      <c r="AH41" s="217"/>
      <c r="AI41" s="217"/>
      <c r="AJ41" s="217"/>
      <c r="AK41" s="217"/>
      <c r="AL41" s="217"/>
      <c r="AM41" s="217"/>
      <c r="AN41" s="217"/>
      <c r="AO41" s="217"/>
      <c r="AP41" s="217"/>
      <c r="AU41" s="116"/>
      <c r="AV41" s="115" t="s">
        <v>31</v>
      </c>
      <c r="AW41" s="115" t="s">
        <v>34</v>
      </c>
      <c r="AX41" s="115" t="s">
        <v>36</v>
      </c>
      <c r="AY41" s="115" t="s">
        <v>39</v>
      </c>
      <c r="AZ41" s="115" t="s">
        <v>60</v>
      </c>
      <c r="BA41" s="116"/>
      <c r="BB41" s="82" t="s">
        <v>61</v>
      </c>
    </row>
    <row r="42" spans="5:54" s="52" customFormat="1" ht="13.5">
      <c r="E42" s="200"/>
      <c r="F42" s="200"/>
      <c r="G42" s="199">
        <v>100</v>
      </c>
      <c r="H42" s="199"/>
      <c r="I42" s="199"/>
      <c r="J42" s="345">
        <f>IF(R23=0,O23,R23)</f>
        <v>10000</v>
      </c>
      <c r="K42" s="345"/>
      <c r="L42" s="199"/>
      <c r="M42" s="199">
        <v>100</v>
      </c>
      <c r="N42" s="199"/>
      <c r="O42" s="199"/>
      <c r="P42" s="345">
        <f>IF(R24=0,O24,R24)</f>
        <v>80</v>
      </c>
      <c r="Q42" s="345"/>
      <c r="R42" s="199"/>
      <c r="S42" s="199">
        <v>100</v>
      </c>
      <c r="T42" s="199"/>
      <c r="U42" s="199"/>
      <c r="V42" s="346">
        <f>IF(R25=0,O25,R25)</f>
        <v>120</v>
      </c>
      <c r="W42" s="346"/>
      <c r="X42" s="199"/>
      <c r="Y42" s="199">
        <v>100</v>
      </c>
      <c r="Z42" s="199"/>
      <c r="AA42" s="199"/>
      <c r="AB42" s="203" t="str">
        <f>IF(R26=0,O26,R26)</f>
        <v>★C④</v>
      </c>
      <c r="AC42" s="203"/>
      <c r="AD42" s="200"/>
      <c r="AE42" s="200"/>
      <c r="AF42" s="241">
        <f>K23</f>
        <v>85.3</v>
      </c>
      <c r="AG42" s="242"/>
      <c r="AH42" s="116" t="s">
        <v>53</v>
      </c>
      <c r="AI42" s="234">
        <f>K24</f>
        <v>2.51</v>
      </c>
      <c r="AJ42" s="234"/>
      <c r="AK42" s="116" t="s">
        <v>53</v>
      </c>
      <c r="AL42" s="242">
        <f>K25</f>
        <v>0.46</v>
      </c>
      <c r="AM42" s="242"/>
      <c r="AN42" s="116" t="s">
        <v>53</v>
      </c>
      <c r="AO42" s="242">
        <f>K26</f>
        <v>0</v>
      </c>
      <c r="AP42" s="242"/>
      <c r="AU42" s="116"/>
      <c r="AV42" s="115">
        <f>IF(G41=0,0,G41/G42*J41/J42)</f>
        <v>1.00654</v>
      </c>
      <c r="AW42" s="115">
        <f>IF(M41=0,0,M41/M42*P41/P42)</f>
        <v>0.0282375</v>
      </c>
      <c r="AX42" s="115">
        <f>IF(S41=0,0,S41/S42*V41/V42)</f>
        <v>0.004600000000000001</v>
      </c>
      <c r="AY42" s="115">
        <f>IF(Y41=0,0,Y41/Y42*AB41/AB42)</f>
        <v>0</v>
      </c>
      <c r="AZ42" s="115">
        <f>IF(AF41=0,0,AF41/(AF42+AI42+AL42+AO42))</f>
        <v>1.0009063101846607</v>
      </c>
      <c r="BA42" s="116"/>
      <c r="BB42" s="115">
        <f>(AV42+AW42+AX42+AY42)*AZ42</f>
        <v>1.040319498413957</v>
      </c>
    </row>
    <row r="43" spans="5:53" s="52" customFormat="1" ht="13.5">
      <c r="E43" s="117"/>
      <c r="F43" s="117"/>
      <c r="G43" s="116"/>
      <c r="H43" s="116"/>
      <c r="I43" s="116"/>
      <c r="J43" s="54"/>
      <c r="K43" s="54"/>
      <c r="L43" s="116"/>
      <c r="M43" s="116"/>
      <c r="N43" s="116"/>
      <c r="O43" s="116"/>
      <c r="P43" s="54"/>
      <c r="Q43" s="116"/>
      <c r="R43" s="116"/>
      <c r="S43" s="116"/>
      <c r="T43" s="116"/>
      <c r="U43" s="116"/>
      <c r="V43" s="54"/>
      <c r="W43" s="116"/>
      <c r="X43" s="118"/>
      <c r="Y43" s="118"/>
      <c r="Z43" s="116"/>
      <c r="AA43" s="116"/>
      <c r="AC43" s="116"/>
      <c r="AD43" s="116"/>
      <c r="AF43" s="116"/>
      <c r="AG43" s="116"/>
      <c r="AU43" s="116"/>
      <c r="AV43" s="116"/>
      <c r="AW43" s="116"/>
      <c r="AX43" s="116"/>
      <c r="AY43" s="116"/>
      <c r="AZ43" s="116"/>
      <c r="BA43" s="116"/>
    </row>
    <row r="44" spans="47:53" s="52" customFormat="1" ht="14.25" thickBot="1">
      <c r="AU44" s="116"/>
      <c r="AV44" s="116"/>
      <c r="AW44" s="116"/>
      <c r="AX44" s="116"/>
      <c r="AY44" s="116"/>
      <c r="AZ44" s="116"/>
      <c r="BA44" s="116"/>
    </row>
    <row r="45" spans="5:54" s="52" customFormat="1" ht="13.5">
      <c r="E45" s="199" t="s">
        <v>53</v>
      </c>
      <c r="F45" s="199"/>
      <c r="G45" s="217">
        <f>K28</f>
        <v>0</v>
      </c>
      <c r="H45" s="217"/>
      <c r="I45" s="199" t="s">
        <v>52</v>
      </c>
      <c r="J45" s="203">
        <f>X28</f>
        <v>0</v>
      </c>
      <c r="K45" s="203"/>
      <c r="N45" s="200" t="s">
        <v>53</v>
      </c>
      <c r="O45" s="200"/>
      <c r="P45" s="217">
        <v>100</v>
      </c>
      <c r="Q45" s="217"/>
      <c r="R45" s="81" t="s">
        <v>62</v>
      </c>
      <c r="S45" s="217">
        <f>K11</f>
        <v>3.45</v>
      </c>
      <c r="T45" s="217"/>
      <c r="U45" s="81" t="s">
        <v>62</v>
      </c>
      <c r="V45" s="216">
        <f>K16</f>
        <v>8.2</v>
      </c>
      <c r="W45" s="217"/>
      <c r="X45" s="81" t="s">
        <v>62</v>
      </c>
      <c r="Y45" s="217">
        <f>K22</f>
        <v>88.35</v>
      </c>
      <c r="Z45" s="217"/>
      <c r="AA45" s="81" t="s">
        <v>62</v>
      </c>
      <c r="AB45" s="217">
        <f>K28</f>
        <v>0</v>
      </c>
      <c r="AC45" s="217"/>
      <c r="AE45" s="200" t="s">
        <v>63</v>
      </c>
      <c r="AF45" s="199"/>
      <c r="AG45" s="240">
        <f>IF(BB46&lt;100,ROUNDUP(BB46,2),IF(BB46&lt;1000,ROUNDUP(BB46,1),ROUNDUP(BB46,3-INT(LOG(BB46)))))</f>
        <v>1842</v>
      </c>
      <c r="AH45" s="240"/>
      <c r="AI45" s="240"/>
      <c r="AJ45" s="240"/>
      <c r="AK45" s="240"/>
      <c r="AL45" s="240"/>
      <c r="AM45" s="239" t="s">
        <v>64</v>
      </c>
      <c r="AN45" s="239"/>
      <c r="AO45" s="239"/>
      <c r="AP45" s="239"/>
      <c r="AQ45" s="55"/>
      <c r="AR45" s="55"/>
      <c r="AU45" s="116"/>
      <c r="AV45" s="115" t="s">
        <v>42</v>
      </c>
      <c r="AW45" s="115"/>
      <c r="AX45" s="115"/>
      <c r="AY45" s="115"/>
      <c r="AZ45" s="115" t="s">
        <v>65</v>
      </c>
      <c r="BA45" s="116"/>
      <c r="BB45" s="83" t="s">
        <v>66</v>
      </c>
    </row>
    <row r="46" spans="5:54" s="52" customFormat="1" ht="14.25" thickBot="1">
      <c r="E46" s="199"/>
      <c r="F46" s="199"/>
      <c r="G46" s="199">
        <v>100</v>
      </c>
      <c r="H46" s="199"/>
      <c r="I46" s="199"/>
      <c r="J46" s="254">
        <f>R28</f>
        <v>0</v>
      </c>
      <c r="K46" s="254"/>
      <c r="N46" s="200"/>
      <c r="O46" s="200"/>
      <c r="P46" s="191">
        <v>100</v>
      </c>
      <c r="Q46" s="191"/>
      <c r="R46" s="191"/>
      <c r="S46" s="191"/>
      <c r="T46" s="191"/>
      <c r="U46" s="191"/>
      <c r="V46" s="191"/>
      <c r="W46" s="191"/>
      <c r="X46" s="191"/>
      <c r="Y46" s="191"/>
      <c r="Z46" s="191"/>
      <c r="AA46" s="191"/>
      <c r="AB46" s="191"/>
      <c r="AC46" s="191"/>
      <c r="AE46" s="199"/>
      <c r="AF46" s="199"/>
      <c r="AG46" s="240"/>
      <c r="AH46" s="240"/>
      <c r="AI46" s="240"/>
      <c r="AJ46" s="240"/>
      <c r="AK46" s="240"/>
      <c r="AL46" s="240"/>
      <c r="AM46" s="239"/>
      <c r="AN46" s="239"/>
      <c r="AO46" s="239"/>
      <c r="AP46" s="239"/>
      <c r="AQ46" s="55"/>
      <c r="AR46" s="55"/>
      <c r="AU46" s="116"/>
      <c r="AV46" s="115">
        <f>IF(G45=0,0,G45/G46*J45/J46)</f>
        <v>0</v>
      </c>
      <c r="AW46" s="115"/>
      <c r="AX46" s="115"/>
      <c r="AY46" s="115"/>
      <c r="AZ46" s="115">
        <f>(P45-S45-V45-Y45-AB45)/P46</f>
        <v>0</v>
      </c>
      <c r="BA46" s="116"/>
      <c r="BB46" s="84">
        <f>F31*(BB34+BB38+BB42+AV46+AZ46)</f>
        <v>1841.7387110697534</v>
      </c>
    </row>
    <row r="47" spans="5:61" ht="13.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3"/>
      <c r="AW47" s="53"/>
      <c r="AX47" s="53"/>
      <c r="AY47" s="53"/>
      <c r="AZ47" s="53"/>
      <c r="BA47" s="53"/>
      <c r="BB47" s="52"/>
      <c r="BC47" s="52"/>
      <c r="BD47" s="52"/>
      <c r="BE47" s="52"/>
      <c r="BF47" s="52"/>
      <c r="BG47" s="52"/>
      <c r="BH47" s="52"/>
      <c r="BI47" s="52"/>
    </row>
    <row r="50" spans="35:46" ht="36.75">
      <c r="AI50" s="127" t="s">
        <v>100</v>
      </c>
      <c r="AJ50" s="127"/>
      <c r="AK50" s="127"/>
      <c r="AL50" s="127"/>
      <c r="AM50" s="127"/>
      <c r="AN50" s="127"/>
      <c r="AO50" s="127"/>
      <c r="AP50" s="127"/>
      <c r="AQ50" s="127"/>
      <c r="AR50" s="127"/>
      <c r="AS50" s="127"/>
      <c r="AT50" s="127"/>
    </row>
    <row r="51" spans="35:46" ht="36.75">
      <c r="AI51" s="127" t="s">
        <v>96</v>
      </c>
      <c r="AJ51" s="127"/>
      <c r="AK51" s="127"/>
      <c r="AL51" s="127"/>
      <c r="AM51" s="127"/>
      <c r="AN51" s="127"/>
      <c r="AO51" s="127"/>
      <c r="AP51" s="127"/>
      <c r="AQ51" s="127"/>
      <c r="AR51" s="127"/>
      <c r="AS51" s="127"/>
      <c r="AT51" s="127"/>
    </row>
    <row r="52" spans="35:46" ht="36.75">
      <c r="AI52" s="127" t="s">
        <v>95</v>
      </c>
      <c r="AJ52" s="127"/>
      <c r="AK52" s="127"/>
      <c r="AL52" s="127"/>
      <c r="AM52" s="127"/>
      <c r="AN52" s="127"/>
      <c r="AO52" s="127"/>
      <c r="AP52" s="127"/>
      <c r="AQ52" s="127"/>
      <c r="AR52" s="127"/>
      <c r="AS52" s="127"/>
      <c r="AT52" s="127"/>
    </row>
  </sheetData>
  <sheetProtection password="E56F" sheet="1" selectLockedCells="1"/>
  <mergeCells count="266">
    <mergeCell ref="F4:S4"/>
    <mergeCell ref="F6:S6"/>
    <mergeCell ref="F8:I8"/>
    <mergeCell ref="B8:E8"/>
    <mergeCell ref="B6:E6"/>
    <mergeCell ref="B4:E4"/>
    <mergeCell ref="AJ2:AT3"/>
    <mergeCell ref="D24:J24"/>
    <mergeCell ref="D25:J25"/>
    <mergeCell ref="D26:J26"/>
    <mergeCell ref="K28:N28"/>
    <mergeCell ref="D28:J28"/>
    <mergeCell ref="AJ4:AT6"/>
    <mergeCell ref="D17:J17"/>
    <mergeCell ref="D18:J18"/>
    <mergeCell ref="D19:J19"/>
    <mergeCell ref="D20:J20"/>
    <mergeCell ref="K22:N22"/>
    <mergeCell ref="K23:N23"/>
    <mergeCell ref="D23:J23"/>
    <mergeCell ref="K15:N15"/>
    <mergeCell ref="K21:N21"/>
    <mergeCell ref="K27:N27"/>
    <mergeCell ref="K16:N16"/>
    <mergeCell ref="K17:N17"/>
    <mergeCell ref="K18:N18"/>
    <mergeCell ref="K19:N19"/>
    <mergeCell ref="K20:N20"/>
    <mergeCell ref="K24:N24"/>
    <mergeCell ref="K25:N25"/>
    <mergeCell ref="K10:N10"/>
    <mergeCell ref="D10:J10"/>
    <mergeCell ref="K11:N11"/>
    <mergeCell ref="K12:N12"/>
    <mergeCell ref="D12:J12"/>
    <mergeCell ref="D13:J13"/>
    <mergeCell ref="K13:N13"/>
    <mergeCell ref="AI50:AT50"/>
    <mergeCell ref="AI51:AT51"/>
    <mergeCell ref="AI52:AT52"/>
    <mergeCell ref="AG45:AL46"/>
    <mergeCell ref="AM45:AP46"/>
    <mergeCell ref="G46:H46"/>
    <mergeCell ref="J46:K46"/>
    <mergeCell ref="P46:AC46"/>
    <mergeCell ref="P45:Q45"/>
    <mergeCell ref="S45:T45"/>
    <mergeCell ref="V45:W45"/>
    <mergeCell ref="Y45:Z45"/>
    <mergeCell ref="AB45:AC45"/>
    <mergeCell ref="AE45:AF46"/>
    <mergeCell ref="AB42:AC42"/>
    <mergeCell ref="AF42:AG42"/>
    <mergeCell ref="AD41:AE42"/>
    <mergeCell ref="AF41:AP41"/>
    <mergeCell ref="X41:X42"/>
    <mergeCell ref="Y41:Z41"/>
    <mergeCell ref="AI42:AJ42"/>
    <mergeCell ref="AL42:AM42"/>
    <mergeCell ref="AO42:AP42"/>
    <mergeCell ref="E45:F46"/>
    <mergeCell ref="G45:H45"/>
    <mergeCell ref="I45:I46"/>
    <mergeCell ref="J45:K45"/>
    <mergeCell ref="N45:O46"/>
    <mergeCell ref="AA41:AA42"/>
    <mergeCell ref="AB41:AC41"/>
    <mergeCell ref="G42:H42"/>
    <mergeCell ref="J42:K42"/>
    <mergeCell ref="M42:N42"/>
    <mergeCell ref="P42:Q42"/>
    <mergeCell ref="S42:T42"/>
    <mergeCell ref="V42:W42"/>
    <mergeCell ref="R41:R42"/>
    <mergeCell ref="S41:T41"/>
    <mergeCell ref="U41:U42"/>
    <mergeCell ref="V41:W41"/>
    <mergeCell ref="Y42:Z42"/>
    <mergeCell ref="AL38:AM38"/>
    <mergeCell ref="AO38:AP38"/>
    <mergeCell ref="E41:F42"/>
    <mergeCell ref="G41:H41"/>
    <mergeCell ref="I41:I42"/>
    <mergeCell ref="J41:K41"/>
    <mergeCell ref="L41:L42"/>
    <mergeCell ref="M41:N41"/>
    <mergeCell ref="O41:O42"/>
    <mergeCell ref="P41:Q41"/>
    <mergeCell ref="X37:X38"/>
    <mergeCell ref="Y37:Z37"/>
    <mergeCell ref="AA37:AA38"/>
    <mergeCell ref="AB37:AC37"/>
    <mergeCell ref="AD37:AE38"/>
    <mergeCell ref="V37:W37"/>
    <mergeCell ref="P38:Q38"/>
    <mergeCell ref="S38:T38"/>
    <mergeCell ref="V38:W38"/>
    <mergeCell ref="AF37:AP37"/>
    <mergeCell ref="Y38:Z38"/>
    <mergeCell ref="AB38:AC38"/>
    <mergeCell ref="AF38:AG38"/>
    <mergeCell ref="AI38:AJ38"/>
    <mergeCell ref="O37:O38"/>
    <mergeCell ref="P37:Q37"/>
    <mergeCell ref="R37:R38"/>
    <mergeCell ref="S37:T37"/>
    <mergeCell ref="U37:U38"/>
    <mergeCell ref="E37:F38"/>
    <mergeCell ref="G37:H37"/>
    <mergeCell ref="I37:I38"/>
    <mergeCell ref="J37:K37"/>
    <mergeCell ref="L37:L38"/>
    <mergeCell ref="M37:N37"/>
    <mergeCell ref="G38:H38"/>
    <mergeCell ref="J38:K38"/>
    <mergeCell ref="M38:N38"/>
    <mergeCell ref="F31:H31"/>
    <mergeCell ref="E33:F34"/>
    <mergeCell ref="G33:H33"/>
    <mergeCell ref="I33:I34"/>
    <mergeCell ref="J33:K33"/>
    <mergeCell ref="L33:L34"/>
    <mergeCell ref="M33:N33"/>
    <mergeCell ref="O33:O34"/>
    <mergeCell ref="Z33:AG33"/>
    <mergeCell ref="G34:H34"/>
    <mergeCell ref="J34:K34"/>
    <mergeCell ref="M34:N34"/>
    <mergeCell ref="P34:Q34"/>
    <mergeCell ref="S34:T34"/>
    <mergeCell ref="V34:W34"/>
    <mergeCell ref="Z34:AA34"/>
    <mergeCell ref="AC34:AD34"/>
    <mergeCell ref="AF34:AG34"/>
    <mergeCell ref="P33:Q33"/>
    <mergeCell ref="R33:R34"/>
    <mergeCell ref="S33:T33"/>
    <mergeCell ref="U33:U34"/>
    <mergeCell ref="V33:W33"/>
    <mergeCell ref="X33:Y34"/>
    <mergeCell ref="AL28:AN28"/>
    <mergeCell ref="AO28:AQ28"/>
    <mergeCell ref="AR28:AT28"/>
    <mergeCell ref="L29:N29"/>
    <mergeCell ref="O29:Q29"/>
    <mergeCell ref="R29:T29"/>
    <mergeCell ref="U29:W29"/>
    <mergeCell ref="X29:Z29"/>
    <mergeCell ref="AL29:AN29"/>
    <mergeCell ref="AO29:AQ29"/>
    <mergeCell ref="AR29:AT29"/>
    <mergeCell ref="X25:Z25"/>
    <mergeCell ref="O28:Q28"/>
    <mergeCell ref="R28:T28"/>
    <mergeCell ref="U28:W28"/>
    <mergeCell ref="X28:Z28"/>
    <mergeCell ref="X26:Z26"/>
    <mergeCell ref="AB26:AH26"/>
    <mergeCell ref="AB28:AH28"/>
    <mergeCell ref="O26:Q26"/>
    <mergeCell ref="R26:T26"/>
    <mergeCell ref="U26:W26"/>
    <mergeCell ref="K26:N26"/>
    <mergeCell ref="O25:Q25"/>
    <mergeCell ref="R25:T25"/>
    <mergeCell ref="U25:W25"/>
    <mergeCell ref="AL26:AN26"/>
    <mergeCell ref="AO26:AQ26"/>
    <mergeCell ref="AR26:AT26"/>
    <mergeCell ref="AB25:AH25"/>
    <mergeCell ref="AI25:AK25"/>
    <mergeCell ref="AL25:AN25"/>
    <mergeCell ref="AO25:AQ25"/>
    <mergeCell ref="AR25:AT25"/>
    <mergeCell ref="AI26:AK26"/>
    <mergeCell ref="AI22:AK22"/>
    <mergeCell ref="AL22:AN22"/>
    <mergeCell ref="AO22:AQ22"/>
    <mergeCell ref="AR22:AT22"/>
    <mergeCell ref="AI24:AK24"/>
    <mergeCell ref="AL24:AN24"/>
    <mergeCell ref="AO24:AQ24"/>
    <mergeCell ref="AR24:AT24"/>
    <mergeCell ref="AI23:AK23"/>
    <mergeCell ref="O23:Q23"/>
    <mergeCell ref="R23:T23"/>
    <mergeCell ref="U23:W23"/>
    <mergeCell ref="X23:Z23"/>
    <mergeCell ref="X24:Z24"/>
    <mergeCell ref="AB24:AH24"/>
    <mergeCell ref="O24:Q24"/>
    <mergeCell ref="R24:T24"/>
    <mergeCell ref="AB23:AH23"/>
    <mergeCell ref="U24:W24"/>
    <mergeCell ref="AL23:AN23"/>
    <mergeCell ref="AB20:AD20"/>
    <mergeCell ref="AE20:AG20"/>
    <mergeCell ref="AR23:AT23"/>
    <mergeCell ref="AO23:AQ23"/>
    <mergeCell ref="O22:Q22"/>
    <mergeCell ref="R22:T22"/>
    <mergeCell ref="U22:W22"/>
    <mergeCell ref="X22:Z22"/>
    <mergeCell ref="AB22:AH22"/>
    <mergeCell ref="O20:Q20"/>
    <mergeCell ref="R20:T20"/>
    <mergeCell ref="U20:W20"/>
    <mergeCell ref="X20:Z20"/>
    <mergeCell ref="O19:Q19"/>
    <mergeCell ref="R19:T19"/>
    <mergeCell ref="U19:W19"/>
    <mergeCell ref="X19:Z19"/>
    <mergeCell ref="AB19:AD19"/>
    <mergeCell ref="AE19:AG19"/>
    <mergeCell ref="AE17:AG17"/>
    <mergeCell ref="O18:Q18"/>
    <mergeCell ref="R18:T18"/>
    <mergeCell ref="U18:W18"/>
    <mergeCell ref="X18:Z18"/>
    <mergeCell ref="AB18:AD18"/>
    <mergeCell ref="AE18:AG18"/>
    <mergeCell ref="K14:N14"/>
    <mergeCell ref="D14:J14"/>
    <mergeCell ref="AJ15:AT19"/>
    <mergeCell ref="O16:Q16"/>
    <mergeCell ref="R16:T16"/>
    <mergeCell ref="U16:W16"/>
    <mergeCell ref="X16:Z16"/>
    <mergeCell ref="AB16:AD16"/>
    <mergeCell ref="AE16:AG16"/>
    <mergeCell ref="AB17:AD17"/>
    <mergeCell ref="AB14:AD14"/>
    <mergeCell ref="AE14:AG14"/>
    <mergeCell ref="O17:Q17"/>
    <mergeCell ref="R17:T17"/>
    <mergeCell ref="U17:W17"/>
    <mergeCell ref="X17:Z17"/>
    <mergeCell ref="O14:Q14"/>
    <mergeCell ref="R14:T14"/>
    <mergeCell ref="U14:W14"/>
    <mergeCell ref="X14:Z14"/>
    <mergeCell ref="AJ11:AT11"/>
    <mergeCell ref="U13:W13"/>
    <mergeCell ref="X13:Z13"/>
    <mergeCell ref="O12:Q12"/>
    <mergeCell ref="R12:T12"/>
    <mergeCell ref="U12:W12"/>
    <mergeCell ref="X12:Z12"/>
    <mergeCell ref="O13:Q13"/>
    <mergeCell ref="R13:T13"/>
    <mergeCell ref="AJ13:AT13"/>
    <mergeCell ref="AB12:AD12"/>
    <mergeCell ref="AE12:AG12"/>
    <mergeCell ref="AK12:AM12"/>
    <mergeCell ref="AN12:AT12"/>
    <mergeCell ref="AB13:AD13"/>
    <mergeCell ref="AE13:AG13"/>
    <mergeCell ref="AJ7:AT10"/>
    <mergeCell ref="O10:T10"/>
    <mergeCell ref="U10:Z10"/>
    <mergeCell ref="O11:Q11"/>
    <mergeCell ref="R11:T11"/>
    <mergeCell ref="U11:W11"/>
    <mergeCell ref="X11:Z11"/>
    <mergeCell ref="AB11:AD11"/>
    <mergeCell ref="AE11:AG11"/>
  </mergeCells>
  <hyperlinks>
    <hyperlink ref="AI50" location="使用方法!A1" display="使用方法!A1"/>
    <hyperlink ref="AI51" location="使用方法!A1" display="使用方法!A1"/>
    <hyperlink ref="AI52" location="使用方法!A1" display="使用方法!A1"/>
    <hyperlink ref="AI52:AT52" location="表紙!A1" display="表紙へ戻る"/>
    <hyperlink ref="AI51:AT51" location="使用方法!A1" display="使用方法を見る"/>
    <hyperlink ref="AI50:AT50" location="様式!A1" display="計算開始へ"/>
  </hyperlinks>
  <printOptions/>
  <pageMargins left="0.7" right="0.7" top="0.75" bottom="0.75" header="0.3" footer="0.3"/>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2017-11-27T08:17:33Z</cp:lastPrinted>
  <dcterms:created xsi:type="dcterms:W3CDTF">2014-04-11T05:43:33Z</dcterms:created>
  <dcterms:modified xsi:type="dcterms:W3CDTF">2018-01-04T02:13:22Z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