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mc:AlternateContent xmlns:mc="http://schemas.openxmlformats.org/markup-compatibility/2006">
    <mc:Choice Requires="x15">
      <x15ac:absPath xmlns:x15ac="http://schemas.microsoft.com/office/spreadsheetml/2010/11/ac" url="Q:\13118_市町村振興課\02\決算統計（公営企業）\R7\16★経営比較分析表★\03市町村等→県\03芋\02法適簡水\11上野原市\"/>
    </mc:Choice>
  </mc:AlternateContent>
  <xr:revisionPtr revIDLastSave="0" documentId="13_ncr:1_{C4C0AE55-E661-40A5-B84B-4CDFEC819350}" xr6:coauthVersionLast="47" xr6:coauthVersionMax="47" xr10:uidLastSave="{00000000-0000-0000-0000-000000000000}"/>
  <workbookProtection workbookAlgorithmName="SHA-512" workbookHashValue="yPcDbmkN/OGrg+YJ42Vg1Ak+HF0KYXEn8rH54nX/VTW0XiK4tAYpmonmE1nym/twZQimUM+tXYvslRr/mf8tYw==" workbookSaltValue="C/dlbzLyVKgTDhMx01qf6A==" workbookSpinCount="100000" lockStructure="1"/>
  <bookViews>
    <workbookView xWindow="-108" yWindow="-108" windowWidth="30936" windowHeight="167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J85" i="4"/>
  <c r="F85" i="4"/>
  <c r="E85" i="4"/>
  <c r="BB10" i="4"/>
  <c r="AT10" i="4"/>
  <c r="AL10" i="4"/>
  <c r="W10" i="4"/>
  <c r="P10" i="4"/>
  <c r="I10" i="4"/>
  <c r="B10" i="4"/>
  <c r="BB8" i="4"/>
  <c r="AT8" i="4"/>
  <c r="AL8" i="4"/>
  <c r="P8" i="4"/>
  <c r="I8" i="4"/>
  <c r="B8" i="4"/>
  <c r="B6" i="4"/>
</calcChain>
</file>

<file path=xl/sharedStrings.xml><?xml version="1.0" encoding="utf-8"?>
<sst xmlns="http://schemas.openxmlformats.org/spreadsheetml/2006/main" count="316" uniqueCount="111">
  <si>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</si>
  <si>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</si>
  <si>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</si>
  <si>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</si>
  <si>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</si>
  <si>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</si>
  <si>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</si>
  <si>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</si>
  <si>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</si>
  <si>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</si>
  <si>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</si>
  <si>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</si>
  <si>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</si>
  <si>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</si>
  <si>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</si>
  <si>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</si>
  <si>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</si>
  <si>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</si>
  <si>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</si>
  <si>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</si>
  <si>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</si>
  <si>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</si>
  <si>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</si>
  <si>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</si>
  <si>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C3</t>
  </si>
  <si>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</si>
  <si>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</si>
  <si>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</si>
  <si>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</si>
  <si>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</si>
  <si>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</si>
  <si>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</si>
  <si>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</si>
  <si>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</si>
  <si>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</si>
  <si>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</si>
  <si>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</si>
  <si>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</si>
  <si>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</si>
  <si>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</si>
  <si>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</si>
  <si>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</si>
  <si>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</si>
  <si>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</si>
  <si>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</si>
  <si>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</si>
  <si>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</si>
  <si>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</si>
  <si>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</si>
  <si>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</si>
  <si>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</si>
  <si>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</si>
  <si>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</si>
  <si>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</si>
  <si>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</si>
  <si>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</si>
  <si>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</si>
  <si>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</si>
  <si>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</si>
  <si>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</si>
  <si>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</si>
  <si>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</si>
  <si>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</si>
  <si>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</si>
  <si>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</si>
  <si>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</si>
  <si>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</si>
  <si>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</si>
  <si>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</si>
  <si>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</si>
  <si>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</si>
  <si>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</si>
  <si>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</si>
  <si>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</si>
  <si>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</si>
  <si>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</si>
  <si>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</si>
  <si>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</si>
  <si>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山梨県　上野原市</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</si>
  <si>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</si>
  <si>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</si>
  <si>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</si>
  <si>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</si>
  <si>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</si>
  <si>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</si>
  <si>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</si>
  <si>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</si>
  <si>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</si>
  <si>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</si>
  <si>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</si>
  <si>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</si>
  <si>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</si>
  <si>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</si>
  <si>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</si>
  <si>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</si>
  <si>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法適用</t>
  </si>
  <si>
    <t>水道事業</t>
  </si>
  <si>
    <t>簡易水道事業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</si>
  <si>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</si>
  <si>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</si>
  <si>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</si>
  <si>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</si>
  <si>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</si>
  <si>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</si>
  <si>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</si>
  <si>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</si>
  <si>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</si>
  <si>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</si>
  <si>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有形固定資産減価償却率は7.65%と平均値を下回っている一方、管路経年化率は24.19%と平均値を上回っていることから、特に管路の更新が必要である。また、現状ではアセットマネジメント及び中長期的な修繕計画を策定していないため、老朽化した施設の計画的な更新が十分に図れていない状況である。今後は、計画等の策定から着手し、段階的に取組を進める必要がある。</t>
  </si>
  <si>
    <t>　本市簡易水道事業は、令和6年度より公営企業会計に移行し、地方公営企業法を適用した。
　経営状況については概ね良好であると考えられるため、引き続き経営の安定化及び状況の改善に努める。
　施設については老朽化が進行していることから、財政状況及び施設状況等を踏まえ、計画的な更新を検討する。</t>
  </si>
  <si>
    <r>
      <t xml:space="preserve"> 本市簡易水道事業は、令和6年度より公営企業会計に移行し、地方公営企業法を適用した。
①  経常収支比率については、令和5年度までに料金改定を行ったこともあり、104.46%と全国平均値を上回っている。
②　累積欠損金比率については、0％であり、欠損金はない。
③　流動比率については、235.94％と200%を超えており、短期的な債務に対して支払いに充てられる現金等を保有している状況である。
④　企業債残高対給水収益比率は、令和5年度までに料金改定を行ったこともあり、本市は182.56％と平均値を大きく下回っている。
⑤　料金回収率は、令和5年度までに料金改定を行ったこともあり、</t>
    </r>
    <r>
      <rPr>
        <sz val="11"/>
        <rFont val="ＭＳ ゴシック"/>
        <family val="3"/>
        <charset val="128"/>
      </rPr>
      <t>本市は95.23％と平均値を上回っている状況であることから、概ね妥当な料金水準であると評価できる。</t>
    </r>
    <r>
      <rPr>
        <sz val="11"/>
        <color theme="1"/>
        <rFont val="ＭＳ ゴシック"/>
        <family val="3"/>
      </rPr>
      <t xml:space="preserve">
⑥　給水原価は、154.22円と平均値より下回っている。引き続き経費節減に努める。
⑦　施設利用率は、64.34%であり平均値を上回っている。今後、人口減少が進んでいくと見られるので、施設の適正化を図っていく必要がある。
⑧　有収率は、58.92％と平均値を下回っている。管路等の老朽化が進んでいるので、更新工事等により有収率を高める必要がある。</t>
    </r>
    <rPh sb="58" eb="60">
      <t>レイワ</t>
    </rPh>
    <rPh sb="61" eb="63">
      <t>ネンド</t>
    </rPh>
    <rPh sb="66" eb="70">
      <t>リョウキ</t>
    </rPh>
    <rPh sb="71" eb="72">
      <t>オコナ</t>
    </rPh>
    <rPh sb="251" eb="252">
      <t>オオ</t>
    </rPh>
    <rPh sb="293" eb="294">
      <t>ホン</t>
    </rPh>
    <rPh sb="294" eb="295">
      <t>イチ</t>
    </rPh>
    <rPh sb="303" eb="306">
      <t>ヘイキンチ</t>
    </rPh>
    <rPh sb="357" eb="358">
      <t>エン</t>
    </rPh>
    <rPh sb="359" eb="362">
      <t>ヘイキンチ</t>
    </rPh>
    <rPh sb="364" eb="366">
      <t>シタマワ</t>
    </rPh>
    <rPh sb="403" eb="406">
      <t>ヘイキンチ</t>
    </rPh>
    <rPh sb="407" eb="408">
      <t>ウエ</t>
    </rPh>
    <rPh sb="408" eb="409">
      <t>カイ</t>
    </rPh>
    <rPh sb="428" eb="429">
      <t>ミ</t>
    </rPh>
    <rPh sb="435" eb="437">
      <t>シセツ</t>
    </rPh>
    <rPh sb="468" eb="471">
      <t>ヘイキンチ</t>
    </rPh>
    <rPh sb="472" eb="474">
      <t>シタマワ</t>
    </rPh>
    <rPh sb="483" eb="486">
      <t>ロウキュウカ</t>
    </rPh>
    <rPh sb="487" eb="488">
      <t>スス</t>
    </rPh>
    <rPh sb="495" eb="497">
      <t>コウシン</t>
    </rPh>
    <rPh sb="497" eb="499">
      <t>コウジ</t>
    </rPh>
    <rPh sb="499" eb="500">
      <t>トウ</t>
    </rPh>
    <rPh sb="503" eb="507">
      <t>ユウシュ</t>
    </rPh>
    <rPh sb="507" eb="508">
      <t>タカ</t>
    </rPh>
    <rPh sb="510" eb="513">
      <t>ヒツ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</si>
</sst>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64F-4304-9756-7BD93425733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C64F-4304-9756-7BD93425733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64.34</c:v>
                </c:pt>
              </c:numCache>
            </c:numRef>
          </c:val>
          <c:extLst>
            <c:ext xmlns:c16="http://schemas.microsoft.com/office/drawing/2014/chart" uri="{C3380CC4-5D6E-409C-BE32-E72D297353CC}">
              <c16:uniqueId val="{00000000-5105-478F-93E3-3E7501E099C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5105-478F-93E3-3E7501E099C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58.92</c:v>
                </c:pt>
              </c:numCache>
            </c:numRef>
          </c:val>
          <c:extLst>
            <c:ext xmlns:c16="http://schemas.microsoft.com/office/drawing/2014/chart" uri="{C3380CC4-5D6E-409C-BE32-E72D297353CC}">
              <c16:uniqueId val="{00000000-A3D7-4F9B-937D-741141B290D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A3D7-4F9B-937D-741141B290D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104.46</c:v>
                </c:pt>
              </c:numCache>
            </c:numRef>
          </c:val>
          <c:extLst>
            <c:ext xmlns:c16="http://schemas.microsoft.com/office/drawing/2014/chart" uri="{C3380CC4-5D6E-409C-BE32-E72D297353CC}">
              <c16:uniqueId val="{00000000-F095-441C-A1A2-5EC6509E33B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F095-441C-A1A2-5EC6509E33B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7.65</c:v>
                </c:pt>
              </c:numCache>
            </c:numRef>
          </c:val>
          <c:extLst>
            <c:ext xmlns:c16="http://schemas.microsoft.com/office/drawing/2014/chart" uri="{C3380CC4-5D6E-409C-BE32-E72D297353CC}">
              <c16:uniqueId val="{00000000-0B46-452D-97B2-0B3A3CD48F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0B46-452D-97B2-0B3A3CD48F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24.19</c:v>
                </c:pt>
              </c:numCache>
            </c:numRef>
          </c:val>
          <c:extLst>
            <c:ext xmlns:c16="http://schemas.microsoft.com/office/drawing/2014/chart" uri="{C3380CC4-5D6E-409C-BE32-E72D297353CC}">
              <c16:uniqueId val="{00000000-0F1C-48C1-87F8-E4EDD408739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0F1C-48C1-87F8-E4EDD408739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62F-4FCC-86EE-FAE691F2E18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262F-4FCC-86EE-FAE691F2E18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235.94</c:v>
                </c:pt>
              </c:numCache>
            </c:numRef>
          </c:val>
          <c:extLst>
            <c:ext xmlns:c16="http://schemas.microsoft.com/office/drawing/2014/chart" uri="{C3380CC4-5D6E-409C-BE32-E72D297353CC}">
              <c16:uniqueId val="{00000000-6150-41FC-B78A-00E3AE82FD0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6150-41FC-B78A-00E3AE82FD0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182.56</c:v>
                </c:pt>
              </c:numCache>
            </c:numRef>
          </c:val>
          <c:extLst>
            <c:ext xmlns:c16="http://schemas.microsoft.com/office/drawing/2014/chart" uri="{C3380CC4-5D6E-409C-BE32-E72D297353CC}">
              <c16:uniqueId val="{00000000-3EE9-4583-87F7-AEEA5A8A633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3EE9-4583-87F7-AEEA5A8A633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95.23</c:v>
                </c:pt>
              </c:numCache>
            </c:numRef>
          </c:val>
          <c:extLst>
            <c:ext xmlns:c16="http://schemas.microsoft.com/office/drawing/2014/chart" uri="{C3380CC4-5D6E-409C-BE32-E72D297353CC}">
              <c16:uniqueId val="{00000000-6446-4518-9A6A-DD7ED5F12E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6446-4518-9A6A-DD7ED5F12E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154.22</c:v>
                </c:pt>
              </c:numCache>
            </c:numRef>
          </c:val>
          <c:extLst>
            <c:ext xmlns:c16="http://schemas.microsoft.com/office/drawing/2014/chart" uri="{C3380CC4-5D6E-409C-BE32-E72D297353CC}">
              <c16:uniqueId val="{00000000-0E77-4171-AD3F-78F0D32F7F5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0E77-4171-AD3F-78F0D32F7F5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【102.02】</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【26.96】</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【142.39】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【1,043.36】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【70.34】</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【48.33】</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【285.60】</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【56.19】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【35.50】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【16.16】</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90" zoomScaleNormal="90" workbookViewId="0">
      <selection activeCell="BL47" sqref="BL47:BZ63"/>
    </sheetView>
  </sheetViews>
  <sheetFormatPr defaultColWidth="2.6640625" defaultRowHeight="13.2" x14ac:dyDescent="0.2"/>
  <cols>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山梨県　上野原市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10</v>
      </c>
      <c r="C7" s="52"/>
      <c r="D7" s="52"/>
      <c r="E7" s="52"/>
      <c r="F7" s="52"/>
      <c r="G7" s="52"/>
      <c r="H7" s="52"/>
      <c r="I7" s="51" t="s">
        <v>15</v>
      </c>
      <c r="J7" s="52"/>
      <c r="K7" s="52"/>
      <c r="L7" s="52"/>
      <c r="M7" s="52"/>
      <c r="N7" s="52"/>
      <c r="O7" s="67"/>
      <c r="P7" s="53" t="s">
        <v>9</v>
      </c>
      <c r="Q7" s="53"/>
      <c r="R7" s="53"/>
      <c r="S7" s="53"/>
      <c r="T7" s="53"/>
      <c r="U7" s="53"/>
      <c r="V7" s="53"/>
      <c r="W7" s="53" t="s">
        <v>17</v>
      </c>
      <c r="X7" s="53"/>
      <c r="Y7" s="53"/>
      <c r="Z7" s="53"/>
      <c r="AA7" s="53"/>
      <c r="AB7" s="53"/>
      <c r="AC7" s="53"/>
      <c r="AD7" s="53" t="s">
        <v>8</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C3</v>
      </c>
      <c r="X8" s="74"/>
      <c r="Y8" s="74"/>
      <c r="Z8" s="74"/>
      <c r="AA8" s="74"/>
      <c r="AB8" s="74"/>
      <c r="AC8" s="74"/>
      <c r="AD8" s="74" t="str">
        <f>データ!$M$6</f>
        <v>非設置</v>
      </c>
      <c r="AE8" s="74"/>
      <c r="AF8" s="74"/>
      <c r="AG8" s="74"/>
      <c r="AH8" s="74"/>
      <c r="AI8" s="74"/>
      <c r="AJ8" s="74"/>
      <c r="AK8" s="2"/>
      <c r="AL8" s="62">
        <f>データ!$R$6</f>
        <v>21208</v>
      </c>
      <c r="AM8" s="62"/>
      <c r="AN8" s="62"/>
      <c r="AO8" s="62"/>
      <c r="AP8" s="62"/>
      <c r="AQ8" s="62"/>
      <c r="AR8" s="62"/>
      <c r="AS8" s="62"/>
      <c r="AT8" s="58">
        <f>データ!$S$6</f>
        <v>170.57</v>
      </c>
      <c r="AU8" s="59"/>
      <c r="AV8" s="59"/>
      <c r="AW8" s="59"/>
      <c r="AX8" s="59"/>
      <c r="AY8" s="59"/>
      <c r="AZ8" s="59"/>
      <c r="BA8" s="59"/>
      <c r="BB8" s="61">
        <f>データ!$T$6</f>
        <v>124.34</v>
      </c>
      <c r="BC8" s="61"/>
      <c r="BD8" s="61"/>
      <c r="BE8" s="61"/>
      <c r="BF8" s="61"/>
      <c r="BG8" s="61"/>
      <c r="BH8" s="61"/>
      <c r="BI8" s="61"/>
      <c r="BJ8" s="3"/>
      <c r="BK8" s="3"/>
      <c r="BL8" s="75" t="s">
        <v>16</v>
      </c>
      <c r="BM8" s="76"/>
      <c r="BN8" s="77" t="s">
        <v>21</v>
      </c>
      <c r="BO8" s="77"/>
      <c r="BP8" s="77"/>
      <c r="BQ8" s="77"/>
      <c r="BR8" s="77"/>
      <c r="BS8" s="77"/>
      <c r="BT8" s="77"/>
      <c r="BU8" s="77"/>
      <c r="BV8" s="77"/>
      <c r="BW8" s="77"/>
      <c r="BX8" s="77"/>
      <c r="BY8" s="78"/>
    </row>
    <row r="9" spans="1:78" ht="18.75" customHeight="1" x14ac:dyDescent="0.2">
      <c r="A9" s="2"/>
      <c r="B9" s="51" t="s">
        <v>22</v>
      </c>
      <c r="C9" s="52"/>
      <c r="D9" s="52"/>
      <c r="E9" s="52"/>
      <c r="F9" s="52"/>
      <c r="G9" s="52"/>
      <c r="H9" s="52"/>
      <c r="I9" s="51" t="s">
        <v>25</v>
      </c>
      <c r="J9" s="52"/>
      <c r="K9" s="52"/>
      <c r="L9" s="52"/>
      <c r="M9" s="52"/>
      <c r="N9" s="52"/>
      <c r="O9" s="67"/>
      <c r="P9" s="53" t="s">
        <v>26</v>
      </c>
      <c r="Q9" s="53"/>
      <c r="R9" s="53"/>
      <c r="S9" s="53"/>
      <c r="T9" s="53"/>
      <c r="U9" s="53"/>
      <c r="V9" s="53"/>
      <c r="W9" s="53" t="s">
        <v>23</v>
      </c>
      <c r="X9" s="53"/>
      <c r="Y9" s="53"/>
      <c r="Z9" s="53"/>
      <c r="AA9" s="53"/>
      <c r="AB9" s="53"/>
      <c r="AC9" s="53"/>
      <c r="AD9" s="2"/>
      <c r="AE9" s="2"/>
      <c r="AF9" s="2"/>
      <c r="AG9" s="2"/>
      <c r="AH9" s="2"/>
      <c r="AI9" s="2"/>
      <c r="AJ9" s="2"/>
      <c r="AK9" s="2"/>
      <c r="AL9" s="53" t="s">
        <v>29</v>
      </c>
      <c r="AM9" s="53"/>
      <c r="AN9" s="53"/>
      <c r="AO9" s="53"/>
      <c r="AP9" s="53"/>
      <c r="AQ9" s="53"/>
      <c r="AR9" s="53"/>
      <c r="AS9" s="53"/>
      <c r="AT9" s="51" t="s">
        <v>31</v>
      </c>
      <c r="AU9" s="52"/>
      <c r="AV9" s="52"/>
      <c r="AW9" s="52"/>
      <c r="AX9" s="52"/>
      <c r="AY9" s="52"/>
      <c r="AZ9" s="52"/>
      <c r="BA9" s="52"/>
      <c r="BB9" s="53" t="s">
        <v>3</v>
      </c>
      <c r="BC9" s="53"/>
      <c r="BD9" s="53"/>
      <c r="BE9" s="53"/>
      <c r="BF9" s="53"/>
      <c r="BG9" s="53"/>
      <c r="BH9" s="53"/>
      <c r="BI9" s="53"/>
      <c r="BJ9" s="3"/>
      <c r="BK9" s="3"/>
      <c r="BL9" s="54" t="s">
        <v>33</v>
      </c>
      <c r="BM9" s="55"/>
      <c r="BN9" s="56" t="s">
        <v>34</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90.71</v>
      </c>
      <c r="J10" s="59"/>
      <c r="K10" s="59"/>
      <c r="L10" s="59"/>
      <c r="M10" s="59"/>
      <c r="N10" s="59"/>
      <c r="O10" s="60"/>
      <c r="P10" s="61">
        <f>データ!$P$6</f>
        <v>19.47</v>
      </c>
      <c r="Q10" s="61"/>
      <c r="R10" s="61"/>
      <c r="S10" s="61"/>
      <c r="T10" s="61"/>
      <c r="U10" s="61"/>
      <c r="V10" s="61"/>
      <c r="W10" s="62">
        <f>データ!$Q$6</f>
        <v>4257</v>
      </c>
      <c r="X10" s="62"/>
      <c r="Y10" s="62"/>
      <c r="Z10" s="62"/>
      <c r="AA10" s="62"/>
      <c r="AB10" s="62"/>
      <c r="AC10" s="62"/>
      <c r="AD10" s="2"/>
      <c r="AE10" s="2"/>
      <c r="AF10" s="2"/>
      <c r="AG10" s="2"/>
      <c r="AH10" s="2"/>
      <c r="AI10" s="2"/>
      <c r="AJ10" s="2"/>
      <c r="AK10" s="2"/>
      <c r="AL10" s="62">
        <f>データ!$U$6</f>
        <v>4092</v>
      </c>
      <c r="AM10" s="62"/>
      <c r="AN10" s="62"/>
      <c r="AO10" s="62"/>
      <c r="AP10" s="62"/>
      <c r="AQ10" s="62"/>
      <c r="AR10" s="62"/>
      <c r="AS10" s="62"/>
      <c r="AT10" s="58">
        <f>データ!$V$6</f>
        <v>14.7</v>
      </c>
      <c r="AU10" s="59"/>
      <c r="AV10" s="59"/>
      <c r="AW10" s="59"/>
      <c r="AX10" s="59"/>
      <c r="AY10" s="59"/>
      <c r="AZ10" s="59"/>
      <c r="BA10" s="59"/>
      <c r="BB10" s="61">
        <f>データ!$W$6</f>
        <v>278.37</v>
      </c>
      <c r="BC10" s="61"/>
      <c r="BD10" s="61"/>
      <c r="BE10" s="61"/>
      <c r="BF10" s="61"/>
      <c r="BG10" s="61"/>
      <c r="BH10" s="61"/>
      <c r="BI10" s="61"/>
      <c r="BJ10" s="2"/>
      <c r="BK10" s="2"/>
      <c r="BL10" s="63" t="s">
        <v>36</v>
      </c>
      <c r="BM10" s="64"/>
      <c r="BN10" s="65" t="s">
        <v>38</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110</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108</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109</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46</v>
      </c>
      <c r="C84" s="6"/>
      <c r="D84" s="6"/>
      <c r="E84" s="6" t="s">
        <v>47</v>
      </c>
      <c r="F84" s="6" t="s">
        <v>49</v>
      </c>
      <c r="G84" s="6" t="s">
        <v>51</v>
      </c>
      <c r="H84" s="6" t="s">
        <v>45</v>
      </c>
      <c r="I84" s="6" t="s">
        <v>14</v>
      </c>
      <c r="J84" s="6" t="s">
        <v>30</v>
      </c>
      <c r="K84" s="6" t="s">
        <v>52</v>
      </c>
      <c r="L84" s="6" t="s">
        <v>53</v>
      </c>
      <c r="M84" s="6" t="s">
        <v>35</v>
      </c>
      <c r="N84" s="6" t="s">
        <v>55</v>
      </c>
      <c r="O84" s="6" t="s">
        <v>57</v>
      </c>
    </row>
    <row r="85" spans="1:78" hidden="1" x14ac:dyDescent="0.2">
      <c r="B85" s="6"/>
      <c r="C85" s="6"/>
      <c r="D85" s="6"/>
      <c r="E85" s="6" t="str">
        <f>データ!AH6</f>
        <v>【102.02】</v>
      </c>
      <c r="F85" s="6" t="str">
        <f>データ!AS6</f>
        <v>【26.96】</v>
      </c>
      <c r="G85" s="6" t="str">
        <f>データ!BD6</f>
        <v>【142.39】</v>
      </c>
      <c r="H85" s="6" t="str">
        <f>データ!BO6</f>
        <v>【1,043.36】</v>
      </c>
      <c r="I85" s="6" t="str">
        <f>データ!BZ6</f>
        <v>【56.19】</v>
      </c>
      <c r="J85" s="6" t="str">
        <f>データ!CK6</f>
        <v>【285.60】</v>
      </c>
      <c r="K85" s="6" t="str">
        <f>データ!CV6</f>
        <v>【48.33】</v>
      </c>
      <c r="L85" s="6" t="str">
        <f>データ!DG6</f>
        <v>【70.34】</v>
      </c>
      <c r="M85" s="6" t="str">
        <f>データ!DR6</f>
        <v>【35.50】</v>
      </c>
      <c r="N85" s="6" t="str">
        <f>データ!EC6</f>
        <v>【16.16】</v>
      </c>
      <c r="O85" s="6" t="str">
        <f>データ!EN6</f>
        <v>【0.28】</v>
      </c>
    </row>
  </sheetData>
  <sheetProtection algorithmName="SHA-512" hashValue="8O0bI6YP1wE7xbbO3V7k+zuCqDchJkBPF0qdSgEry9dXwiqVqL0dDLAsPDeXCtplyV6eWH05DZF7vDv1ghyF1Q==" saltValue="/05Sb3GmzfMJt0vIlhe1/A=="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50</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59</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54</v>
      </c>
      <c r="C3" s="17" t="s">
        <v>61</v>
      </c>
      <c r="D3" s="17" t="s">
        <v>39</v>
      </c>
      <c r="E3" s="17" t="s">
        <v>7</v>
      </c>
      <c r="F3" s="17" t="s">
        <v>6</v>
      </c>
      <c r="G3" s="17" t="s">
        <v>27</v>
      </c>
      <c r="H3" s="81" t="s">
        <v>32</v>
      </c>
      <c r="I3" s="82"/>
      <c r="J3" s="82"/>
      <c r="K3" s="82"/>
      <c r="L3" s="82"/>
      <c r="M3" s="82"/>
      <c r="N3" s="82"/>
      <c r="O3" s="82"/>
      <c r="P3" s="82"/>
      <c r="Q3" s="82"/>
      <c r="R3" s="82"/>
      <c r="S3" s="82"/>
      <c r="T3" s="82"/>
      <c r="U3" s="82"/>
      <c r="V3" s="82"/>
      <c r="W3" s="83"/>
      <c r="X3" s="87" t="s">
        <v>58</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62</v>
      </c>
      <c r="B4" s="18"/>
      <c r="C4" s="18"/>
      <c r="D4" s="18"/>
      <c r="E4" s="18"/>
      <c r="F4" s="18"/>
      <c r="G4" s="18"/>
      <c r="H4" s="84"/>
      <c r="I4" s="85"/>
      <c r="J4" s="85"/>
      <c r="K4" s="85"/>
      <c r="L4" s="85"/>
      <c r="M4" s="85"/>
      <c r="N4" s="85"/>
      <c r="O4" s="85"/>
      <c r="P4" s="85"/>
      <c r="Q4" s="85"/>
      <c r="R4" s="85"/>
      <c r="S4" s="85"/>
      <c r="T4" s="85"/>
      <c r="U4" s="85"/>
      <c r="V4" s="85"/>
      <c r="W4" s="86"/>
      <c r="X4" s="88" t="s">
        <v>56</v>
      </c>
      <c r="Y4" s="88"/>
      <c r="Z4" s="88"/>
      <c r="AA4" s="88"/>
      <c r="AB4" s="88"/>
      <c r="AC4" s="88"/>
      <c r="AD4" s="88"/>
      <c r="AE4" s="88"/>
      <c r="AF4" s="88"/>
      <c r="AG4" s="88"/>
      <c r="AH4" s="88"/>
      <c r="AI4" s="88" t="s">
        <v>48</v>
      </c>
      <c r="AJ4" s="88"/>
      <c r="AK4" s="88"/>
      <c r="AL4" s="88"/>
      <c r="AM4" s="88"/>
      <c r="AN4" s="88"/>
      <c r="AO4" s="88"/>
      <c r="AP4" s="88"/>
      <c r="AQ4" s="88"/>
      <c r="AR4" s="88"/>
      <c r="AS4" s="88"/>
      <c r="AT4" s="88" t="s">
        <v>42</v>
      </c>
      <c r="AU4" s="88"/>
      <c r="AV4" s="88"/>
      <c r="AW4" s="88"/>
      <c r="AX4" s="88"/>
      <c r="AY4" s="88"/>
      <c r="AZ4" s="88"/>
      <c r="BA4" s="88"/>
      <c r="BB4" s="88"/>
      <c r="BC4" s="88"/>
      <c r="BD4" s="88"/>
      <c r="BE4" s="88" t="s">
        <v>1</v>
      </c>
      <c r="BF4" s="88"/>
      <c r="BG4" s="88"/>
      <c r="BH4" s="88"/>
      <c r="BI4" s="88"/>
      <c r="BJ4" s="88"/>
      <c r="BK4" s="88"/>
      <c r="BL4" s="88"/>
      <c r="BM4" s="88"/>
      <c r="BN4" s="88"/>
      <c r="BO4" s="88"/>
      <c r="BP4" s="88" t="s">
        <v>37</v>
      </c>
      <c r="BQ4" s="88"/>
      <c r="BR4" s="88"/>
      <c r="BS4" s="88"/>
      <c r="BT4" s="88"/>
      <c r="BU4" s="88"/>
      <c r="BV4" s="88"/>
      <c r="BW4" s="88"/>
      <c r="BX4" s="88"/>
      <c r="BY4" s="88"/>
      <c r="BZ4" s="88"/>
      <c r="CA4" s="88" t="s">
        <v>63</v>
      </c>
      <c r="CB4" s="88"/>
      <c r="CC4" s="88"/>
      <c r="CD4" s="88"/>
      <c r="CE4" s="88"/>
      <c r="CF4" s="88"/>
      <c r="CG4" s="88"/>
      <c r="CH4" s="88"/>
      <c r="CI4" s="88"/>
      <c r="CJ4" s="88"/>
      <c r="CK4" s="88"/>
      <c r="CL4" s="88" t="s">
        <v>64</v>
      </c>
      <c r="CM4" s="88"/>
      <c r="CN4" s="88"/>
      <c r="CO4" s="88"/>
      <c r="CP4" s="88"/>
      <c r="CQ4" s="88"/>
      <c r="CR4" s="88"/>
      <c r="CS4" s="88"/>
      <c r="CT4" s="88"/>
      <c r="CU4" s="88"/>
      <c r="CV4" s="88"/>
      <c r="CW4" s="88" t="s">
        <v>66</v>
      </c>
      <c r="CX4" s="88"/>
      <c r="CY4" s="88"/>
      <c r="CZ4" s="88"/>
      <c r="DA4" s="88"/>
      <c r="DB4" s="88"/>
      <c r="DC4" s="88"/>
      <c r="DD4" s="88"/>
      <c r="DE4" s="88"/>
      <c r="DF4" s="88"/>
      <c r="DG4" s="88"/>
      <c r="DH4" s="88" t="s">
        <v>67</v>
      </c>
      <c r="DI4" s="88"/>
      <c r="DJ4" s="88"/>
      <c r="DK4" s="88"/>
      <c r="DL4" s="88"/>
      <c r="DM4" s="88"/>
      <c r="DN4" s="88"/>
      <c r="DO4" s="88"/>
      <c r="DP4" s="88"/>
      <c r="DQ4" s="88"/>
      <c r="DR4" s="88"/>
      <c r="DS4" s="88" t="s">
        <v>0</v>
      </c>
      <c r="DT4" s="88"/>
      <c r="DU4" s="88"/>
      <c r="DV4" s="88"/>
      <c r="DW4" s="88"/>
      <c r="DX4" s="88"/>
      <c r="DY4" s="88"/>
      <c r="DZ4" s="88"/>
      <c r="EA4" s="88"/>
      <c r="EB4" s="88"/>
      <c r="EC4" s="88"/>
      <c r="ED4" s="88" t="s">
        <v>68</v>
      </c>
      <c r="EE4" s="88"/>
      <c r="EF4" s="88"/>
      <c r="EG4" s="88"/>
      <c r="EH4" s="88"/>
      <c r="EI4" s="88"/>
      <c r="EJ4" s="88"/>
      <c r="EK4" s="88"/>
      <c r="EL4" s="88"/>
      <c r="EM4" s="88"/>
      <c r="EN4" s="88"/>
    </row>
    <row r="5" spans="1:144" x14ac:dyDescent="0.2">
      <c r="A5" s="15" t="s">
        <v>28</v>
      </c>
      <c r="B5" s="19"/>
      <c r="C5" s="19"/>
      <c r="D5" s="19"/>
      <c r="E5" s="19"/>
      <c r="F5" s="19"/>
      <c r="G5" s="19"/>
      <c r="H5" s="24" t="s">
        <v>60</v>
      </c>
      <c r="I5" s="24" t="s">
        <v>69</v>
      </c>
      <c r="J5" s="24" t="s">
        <v>70</v>
      </c>
      <c r="K5" s="24" t="s">
        <v>71</v>
      </c>
      <c r="L5" s="24" t="s">
        <v>72</v>
      </c>
      <c r="M5" s="24" t="s">
        <v>8</v>
      </c>
      <c r="N5" s="24" t="s">
        <v>73</v>
      </c>
      <c r="O5" s="24" t="s">
        <v>74</v>
      </c>
      <c r="P5" s="24" t="s">
        <v>75</v>
      </c>
      <c r="Q5" s="24" t="s">
        <v>76</v>
      </c>
      <c r="R5" s="24" t="s">
        <v>77</v>
      </c>
      <c r="S5" s="24" t="s">
        <v>79</v>
      </c>
      <c r="T5" s="24" t="s">
        <v>65</v>
      </c>
      <c r="U5" s="24" t="s">
        <v>80</v>
      </c>
      <c r="V5" s="24" t="s">
        <v>81</v>
      </c>
      <c r="W5" s="24" t="s">
        <v>82</v>
      </c>
      <c r="X5" s="24" t="s">
        <v>83</v>
      </c>
      <c r="Y5" s="24" t="s">
        <v>84</v>
      </c>
      <c r="Z5" s="24" t="s">
        <v>85</v>
      </c>
      <c r="AA5" s="24" t="s">
        <v>86</v>
      </c>
      <c r="AB5" s="24" t="s">
        <v>87</v>
      </c>
      <c r="AC5" s="24" t="s">
        <v>88</v>
      </c>
      <c r="AD5" s="24" t="s">
        <v>90</v>
      </c>
      <c r="AE5" s="24" t="s">
        <v>91</v>
      </c>
      <c r="AF5" s="24" t="s">
        <v>92</v>
      </c>
      <c r="AG5" s="24" t="s">
        <v>93</v>
      </c>
      <c r="AH5" s="24" t="s">
        <v>46</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2">
      <c r="A6" s="15" t="s">
        <v>94</v>
      </c>
      <c r="B6" s="20">
        <f t="shared" ref="B6:W6" si="1">B7</f>
        <v>2024</v>
      </c>
      <c r="C6" s="20">
        <f t="shared" si="1"/>
        <v>192121</v>
      </c>
      <c r="D6" s="20">
        <f t="shared" si="1"/>
        <v>46</v>
      </c>
      <c r="E6" s="20">
        <f t="shared" si="1"/>
        <v>1</v>
      </c>
      <c r="F6" s="20">
        <f t="shared" si="1"/>
        <v>0</v>
      </c>
      <c r="G6" s="20">
        <f t="shared" si="1"/>
        <v>5</v>
      </c>
      <c r="H6" s="20" t="str">
        <f t="shared" si="1"/>
        <v>山梨県　上野原市</v>
      </c>
      <c r="I6" s="20" t="str">
        <f t="shared" si="1"/>
        <v>法適用</v>
      </c>
      <c r="J6" s="20" t="str">
        <f t="shared" si="1"/>
        <v>水道事業</v>
      </c>
      <c r="K6" s="20" t="str">
        <f t="shared" si="1"/>
        <v>簡易水道事業</v>
      </c>
      <c r="L6" s="20" t="str">
        <f t="shared" si="1"/>
        <v>C3</v>
      </c>
      <c r="M6" s="20" t="str">
        <f t="shared" si="1"/>
        <v>非設置</v>
      </c>
      <c r="N6" s="25" t="str">
        <f t="shared" si="1"/>
        <v>-</v>
      </c>
      <c r="O6" s="25">
        <f t="shared" si="1"/>
        <v>90.71</v>
      </c>
      <c r="P6" s="25">
        <f t="shared" si="1"/>
        <v>19.47</v>
      </c>
      <c r="Q6" s="25">
        <f t="shared" si="1"/>
        <v>4257</v>
      </c>
      <c r="R6" s="25">
        <f t="shared" si="1"/>
        <v>21208</v>
      </c>
      <c r="S6" s="25">
        <f t="shared" si="1"/>
        <v>170.57</v>
      </c>
      <c r="T6" s="25">
        <f t="shared" si="1"/>
        <v>124.34</v>
      </c>
      <c r="U6" s="25">
        <f t="shared" si="1"/>
        <v>4092</v>
      </c>
      <c r="V6" s="25">
        <f t="shared" si="1"/>
        <v>14.7</v>
      </c>
      <c r="W6" s="25">
        <f t="shared" si="1"/>
        <v>278.37</v>
      </c>
      <c r="X6" s="27" t="str">
        <f t="shared" ref="X6:AG6" si="2">IF(X7="",NA(),X7)</f>
        <v>-</v>
      </c>
      <c r="Y6" s="27" t="str">
        <f t="shared" si="2"/>
        <v>-</v>
      </c>
      <c r="Z6" s="27" t="str">
        <f t="shared" si="2"/>
        <v>-</v>
      </c>
      <c r="AA6" s="27" t="str">
        <f t="shared" si="2"/>
        <v>-</v>
      </c>
      <c r="AB6" s="27">
        <f t="shared" si="2"/>
        <v>104.46</v>
      </c>
      <c r="AC6" s="27" t="str">
        <f t="shared" si="2"/>
        <v>-</v>
      </c>
      <c r="AD6" s="27" t="str">
        <f t="shared" si="2"/>
        <v>-</v>
      </c>
      <c r="AE6" s="27" t="str">
        <f t="shared" si="2"/>
        <v>-</v>
      </c>
      <c r="AF6" s="27" t="str">
        <f t="shared" si="2"/>
        <v>-</v>
      </c>
      <c r="AG6" s="27">
        <f t="shared" si="2"/>
        <v>101.77</v>
      </c>
      <c r="AH6" s="25" t="str">
        <f>IF(AH7="","",IF(AH7="-","【-】","【"&amp;SUBSTITUTE(TEXT(AH7,"#,##0.00"),"-","△")&amp;"】"))</f>
        <v>【102.02】</v>
      </c>
      <c r="AI6" s="27" t="str">
        <f t="shared" ref="AI6:AR6" si="3">IF(AI7="",NA(),AI7)</f>
        <v>-</v>
      </c>
      <c r="AJ6" s="27" t="str">
        <f t="shared" si="3"/>
        <v>-</v>
      </c>
      <c r="AK6" s="27" t="str">
        <f t="shared" si="3"/>
        <v>-</v>
      </c>
      <c r="AL6" s="27" t="str">
        <f t="shared" si="3"/>
        <v>-</v>
      </c>
      <c r="AM6" s="25">
        <f t="shared" si="3"/>
        <v>0</v>
      </c>
      <c r="AN6" s="27" t="str">
        <f t="shared" si="3"/>
        <v>-</v>
      </c>
      <c r="AO6" s="27" t="str">
        <f t="shared" si="3"/>
        <v>-</v>
      </c>
      <c r="AP6" s="27" t="str">
        <f t="shared" si="3"/>
        <v>-</v>
      </c>
      <c r="AQ6" s="27" t="str">
        <f t="shared" si="3"/>
        <v>-</v>
      </c>
      <c r="AR6" s="27">
        <f t="shared" si="3"/>
        <v>16.12</v>
      </c>
      <c r="AS6" s="25" t="str">
        <f>IF(AS7="","",IF(AS7="-","【-】","【"&amp;SUBSTITUTE(TEXT(AS7,"#,##0.00"),"-","△")&amp;"】"))</f>
        <v>【26.96】</v>
      </c>
      <c r="AT6" s="27" t="str">
        <f t="shared" ref="AT6:BC6" si="4">IF(AT7="",NA(),AT7)</f>
        <v>-</v>
      </c>
      <c r="AU6" s="27" t="str">
        <f t="shared" si="4"/>
        <v>-</v>
      </c>
      <c r="AV6" s="27" t="str">
        <f t="shared" si="4"/>
        <v>-</v>
      </c>
      <c r="AW6" s="27" t="str">
        <f t="shared" si="4"/>
        <v>-</v>
      </c>
      <c r="AX6" s="27">
        <f t="shared" si="4"/>
        <v>235.94</v>
      </c>
      <c r="AY6" s="27" t="str">
        <f t="shared" si="4"/>
        <v>-</v>
      </c>
      <c r="AZ6" s="27" t="str">
        <f t="shared" si="4"/>
        <v>-</v>
      </c>
      <c r="BA6" s="27" t="str">
        <f t="shared" si="4"/>
        <v>-</v>
      </c>
      <c r="BB6" s="27" t="str">
        <f t="shared" si="4"/>
        <v>-</v>
      </c>
      <c r="BC6" s="27">
        <f t="shared" si="4"/>
        <v>157.71</v>
      </c>
      <c r="BD6" s="25" t="str">
        <f>IF(BD7="","",IF(BD7="-","【-】","【"&amp;SUBSTITUTE(TEXT(BD7,"#,##0.00"),"-","△")&amp;"】"))</f>
        <v>【142.39】</v>
      </c>
      <c r="BE6" s="27" t="str">
        <f t="shared" ref="BE6:BN6" si="5">IF(BE7="",NA(),BE7)</f>
        <v>-</v>
      </c>
      <c r="BF6" s="27" t="str">
        <f t="shared" si="5"/>
        <v>-</v>
      </c>
      <c r="BG6" s="27" t="str">
        <f t="shared" si="5"/>
        <v>-</v>
      </c>
      <c r="BH6" s="27" t="str">
        <f t="shared" si="5"/>
        <v>-</v>
      </c>
      <c r="BI6" s="27">
        <f t="shared" si="5"/>
        <v>182.56</v>
      </c>
      <c r="BJ6" s="27" t="str">
        <f t="shared" si="5"/>
        <v>-</v>
      </c>
      <c r="BK6" s="27" t="str">
        <f t="shared" si="5"/>
        <v>-</v>
      </c>
      <c r="BL6" s="27" t="str">
        <f t="shared" si="5"/>
        <v>-</v>
      </c>
      <c r="BM6" s="27" t="str">
        <f t="shared" si="5"/>
        <v>-</v>
      </c>
      <c r="BN6" s="27">
        <f t="shared" si="5"/>
        <v>958.97</v>
      </c>
      <c r="BO6" s="25" t="str">
        <f>IF(BO7="","",IF(BO7="-","【-】","【"&amp;SUBSTITUTE(TEXT(BO7,"#,##0.00"),"-","△")&amp;"】"))</f>
        <v>【1,043.36】</v>
      </c>
      <c r="BP6" s="27" t="str">
        <f t="shared" ref="BP6:BY6" si="6">IF(BP7="",NA(),BP7)</f>
        <v>-</v>
      </c>
      <c r="BQ6" s="27" t="str">
        <f t="shared" si="6"/>
        <v>-</v>
      </c>
      <c r="BR6" s="27" t="str">
        <f t="shared" si="6"/>
        <v>-</v>
      </c>
      <c r="BS6" s="27" t="str">
        <f t="shared" si="6"/>
        <v>-</v>
      </c>
      <c r="BT6" s="27">
        <f t="shared" si="6"/>
        <v>95.23</v>
      </c>
      <c r="BU6" s="27" t="str">
        <f t="shared" si="6"/>
        <v>-</v>
      </c>
      <c r="BV6" s="27" t="str">
        <f t="shared" si="6"/>
        <v>-</v>
      </c>
      <c r="BW6" s="27" t="str">
        <f t="shared" si="6"/>
        <v>-</v>
      </c>
      <c r="BX6" s="27" t="str">
        <f t="shared" si="6"/>
        <v>-</v>
      </c>
      <c r="BY6" s="27">
        <f t="shared" si="6"/>
        <v>61.25</v>
      </c>
      <c r="BZ6" s="25" t="str">
        <f>IF(BZ7="","",IF(BZ7="-","【-】","【"&amp;SUBSTITUTE(TEXT(BZ7,"#,##0.00"),"-","△")&amp;"】"))</f>
        <v>【56.19】</v>
      </c>
      <c r="CA6" s="27" t="str">
        <f t="shared" ref="CA6:CJ6" si="7">IF(CA7="",NA(),CA7)</f>
        <v>-</v>
      </c>
      <c r="CB6" s="27" t="str">
        <f t="shared" si="7"/>
        <v>-</v>
      </c>
      <c r="CC6" s="27" t="str">
        <f t="shared" si="7"/>
        <v>-</v>
      </c>
      <c r="CD6" s="27" t="str">
        <f t="shared" si="7"/>
        <v>-</v>
      </c>
      <c r="CE6" s="27">
        <f t="shared" si="7"/>
        <v>154.22</v>
      </c>
      <c r="CF6" s="27" t="str">
        <f t="shared" si="7"/>
        <v>-</v>
      </c>
      <c r="CG6" s="27" t="str">
        <f t="shared" si="7"/>
        <v>-</v>
      </c>
      <c r="CH6" s="27" t="str">
        <f t="shared" si="7"/>
        <v>-</v>
      </c>
      <c r="CI6" s="27" t="str">
        <f t="shared" si="7"/>
        <v>-</v>
      </c>
      <c r="CJ6" s="27">
        <f t="shared" si="7"/>
        <v>279.83</v>
      </c>
      <c r="CK6" s="25" t="str">
        <f>IF(CK7="","",IF(CK7="-","【-】","【"&amp;SUBSTITUTE(TEXT(CK7,"#,##0.00"),"-","△")&amp;"】"))</f>
        <v>【285.60】</v>
      </c>
      <c r="CL6" s="27" t="str">
        <f t="shared" ref="CL6:CU6" si="8">IF(CL7="",NA(),CL7)</f>
        <v>-</v>
      </c>
      <c r="CM6" s="27" t="str">
        <f t="shared" si="8"/>
        <v>-</v>
      </c>
      <c r="CN6" s="27" t="str">
        <f t="shared" si="8"/>
        <v>-</v>
      </c>
      <c r="CO6" s="27" t="str">
        <f t="shared" si="8"/>
        <v>-</v>
      </c>
      <c r="CP6" s="27">
        <f t="shared" si="8"/>
        <v>64.34</v>
      </c>
      <c r="CQ6" s="27" t="str">
        <f t="shared" si="8"/>
        <v>-</v>
      </c>
      <c r="CR6" s="27" t="str">
        <f t="shared" si="8"/>
        <v>-</v>
      </c>
      <c r="CS6" s="27" t="str">
        <f t="shared" si="8"/>
        <v>-</v>
      </c>
      <c r="CT6" s="27" t="str">
        <f t="shared" si="8"/>
        <v>-</v>
      </c>
      <c r="CU6" s="27">
        <f t="shared" si="8"/>
        <v>54.69</v>
      </c>
      <c r="CV6" s="25" t="str">
        <f>IF(CV7="","",IF(CV7="-","【-】","【"&amp;SUBSTITUTE(TEXT(CV7,"#,##0.00"),"-","△")&amp;"】"))</f>
        <v>【48.33】</v>
      </c>
      <c r="CW6" s="27" t="str">
        <f t="shared" ref="CW6:DF6" si="9">IF(CW7="",NA(),CW7)</f>
        <v>-</v>
      </c>
      <c r="CX6" s="27" t="str">
        <f t="shared" si="9"/>
        <v>-</v>
      </c>
      <c r="CY6" s="27" t="str">
        <f t="shared" si="9"/>
        <v>-</v>
      </c>
      <c r="CZ6" s="27" t="str">
        <f t="shared" si="9"/>
        <v>-</v>
      </c>
      <c r="DA6" s="27">
        <f t="shared" si="9"/>
        <v>58.92</v>
      </c>
      <c r="DB6" s="27" t="str">
        <f t="shared" si="9"/>
        <v>-</v>
      </c>
      <c r="DC6" s="27" t="str">
        <f t="shared" si="9"/>
        <v>-</v>
      </c>
      <c r="DD6" s="27" t="str">
        <f t="shared" si="9"/>
        <v>-</v>
      </c>
      <c r="DE6" s="27" t="str">
        <f t="shared" si="9"/>
        <v>-</v>
      </c>
      <c r="DF6" s="27">
        <f t="shared" si="9"/>
        <v>71.44</v>
      </c>
      <c r="DG6" s="25" t="str">
        <f>IF(DG7="","",IF(DG7="-","【-】","【"&amp;SUBSTITUTE(TEXT(DG7,"#,##0.00"),"-","△")&amp;"】"))</f>
        <v>【70.34】</v>
      </c>
      <c r="DH6" s="27" t="str">
        <f t="shared" ref="DH6:DQ6" si="10">IF(DH7="",NA(),DH7)</f>
        <v>-</v>
      </c>
      <c r="DI6" s="27" t="str">
        <f t="shared" si="10"/>
        <v>-</v>
      </c>
      <c r="DJ6" s="27" t="str">
        <f t="shared" si="10"/>
        <v>-</v>
      </c>
      <c r="DK6" s="27" t="str">
        <f t="shared" si="10"/>
        <v>-</v>
      </c>
      <c r="DL6" s="27">
        <f t="shared" si="10"/>
        <v>7.65</v>
      </c>
      <c r="DM6" s="27" t="str">
        <f t="shared" si="10"/>
        <v>-</v>
      </c>
      <c r="DN6" s="27" t="str">
        <f t="shared" si="10"/>
        <v>-</v>
      </c>
      <c r="DO6" s="27" t="str">
        <f t="shared" si="10"/>
        <v>-</v>
      </c>
      <c r="DP6" s="27" t="str">
        <f t="shared" si="10"/>
        <v>-</v>
      </c>
      <c r="DQ6" s="27">
        <f t="shared" si="10"/>
        <v>37.1</v>
      </c>
      <c r="DR6" s="25" t="str">
        <f>IF(DR7="","",IF(DR7="-","【-】","【"&amp;SUBSTITUTE(TEXT(DR7,"#,##0.00"),"-","△")&amp;"】"))</f>
        <v>【35.50】</v>
      </c>
      <c r="DS6" s="27" t="str">
        <f t="shared" ref="DS6:EB6" si="11">IF(DS7="",NA(),DS7)</f>
        <v>-</v>
      </c>
      <c r="DT6" s="27" t="str">
        <f t="shared" si="11"/>
        <v>-</v>
      </c>
      <c r="DU6" s="27" t="str">
        <f t="shared" si="11"/>
        <v>-</v>
      </c>
      <c r="DV6" s="27" t="str">
        <f t="shared" si="11"/>
        <v>-</v>
      </c>
      <c r="DW6" s="27">
        <f t="shared" si="11"/>
        <v>24.19</v>
      </c>
      <c r="DX6" s="27" t="str">
        <f t="shared" si="11"/>
        <v>-</v>
      </c>
      <c r="DY6" s="27" t="str">
        <f t="shared" si="11"/>
        <v>-</v>
      </c>
      <c r="DZ6" s="27" t="str">
        <f t="shared" si="11"/>
        <v>-</v>
      </c>
      <c r="EA6" s="27" t="str">
        <f t="shared" si="11"/>
        <v>-</v>
      </c>
      <c r="EB6" s="27">
        <f t="shared" si="11"/>
        <v>18.22</v>
      </c>
      <c r="EC6" s="25" t="str">
        <f>IF(EC7="","",IF(EC7="-","【-】","【"&amp;SUBSTITUTE(TEXT(EC7,"#,##0.00"),"-","△")&amp;"】"))</f>
        <v>【16.16】</v>
      </c>
      <c r="ED6" s="27" t="str">
        <f t="shared" ref="ED6:EM6" si="12">IF(ED7="",NA(),ED7)</f>
        <v>-</v>
      </c>
      <c r="EE6" s="27" t="str">
        <f t="shared" si="12"/>
        <v>-</v>
      </c>
      <c r="EF6" s="27" t="str">
        <f t="shared" si="12"/>
        <v>-</v>
      </c>
      <c r="EG6" s="27" t="str">
        <f t="shared" si="12"/>
        <v>-</v>
      </c>
      <c r="EH6" s="25">
        <f t="shared" si="12"/>
        <v>0</v>
      </c>
      <c r="EI6" s="27" t="str">
        <f t="shared" si="12"/>
        <v>-</v>
      </c>
      <c r="EJ6" s="27" t="str">
        <f t="shared" si="12"/>
        <v>-</v>
      </c>
      <c r="EK6" s="27" t="str">
        <f t="shared" si="12"/>
        <v>-</v>
      </c>
      <c r="EL6" s="27" t="str">
        <f t="shared" si="12"/>
        <v>-</v>
      </c>
      <c r="EM6" s="27">
        <f t="shared" si="12"/>
        <v>0.32</v>
      </c>
      <c r="EN6" s="25" t="str">
        <f>IF(EN7="","",IF(EN7="-","【-】","【"&amp;SUBSTITUTE(TEXT(EN7,"#,##0.00"),"-","△")&amp;"】"))</f>
        <v>【0.28】</v>
      </c>
    </row>
    <row r="7" spans="1:144" s="14" customFormat="1" x14ac:dyDescent="0.2">
      <c r="A7" s="15"/>
      <c r="B7" s="21">
        <v>2024</v>
      </c>
      <c r="C7" s="21">
        <v>192121</v>
      </c>
      <c r="D7" s="21">
        <v>46</v>
      </c>
      <c r="E7" s="21">
        <v>1</v>
      </c>
      <c r="F7" s="21">
        <v>0</v>
      </c>
      <c r="G7" s="21">
        <v>5</v>
      </c>
      <c r="H7" s="21" t="s">
        <v>78</v>
      </c>
      <c r="I7" s="21" t="s">
        <v>95</v>
      </c>
      <c r="J7" s="21" t="s">
        <v>96</v>
      </c>
      <c r="K7" s="21" t="s">
        <v>97</v>
      </c>
      <c r="L7" s="21" t="s">
        <v>24</v>
      </c>
      <c r="M7" s="21" t="s">
        <v>4</v>
      </c>
      <c r="N7" s="26" t="s">
        <v>98</v>
      </c>
      <c r="O7" s="26">
        <v>90.71</v>
      </c>
      <c r="P7" s="26">
        <v>19.47</v>
      </c>
      <c r="Q7" s="26">
        <v>4257</v>
      </c>
      <c r="R7" s="26">
        <v>21208</v>
      </c>
      <c r="S7" s="26">
        <v>170.57</v>
      </c>
      <c r="T7" s="26">
        <v>124.34</v>
      </c>
      <c r="U7" s="26">
        <v>4092</v>
      </c>
      <c r="V7" s="26">
        <v>14.7</v>
      </c>
      <c r="W7" s="26">
        <v>278.37</v>
      </c>
      <c r="X7" s="26" t="s">
        <v>98</v>
      </c>
      <c r="Y7" s="26" t="s">
        <v>98</v>
      </c>
      <c r="Z7" s="26" t="s">
        <v>98</v>
      </c>
      <c r="AA7" s="26" t="s">
        <v>98</v>
      </c>
      <c r="AB7" s="26">
        <v>104.46</v>
      </c>
      <c r="AC7" s="26" t="s">
        <v>98</v>
      </c>
      <c r="AD7" s="26" t="s">
        <v>98</v>
      </c>
      <c r="AE7" s="26" t="s">
        <v>98</v>
      </c>
      <c r="AF7" s="26" t="s">
        <v>98</v>
      </c>
      <c r="AG7" s="26">
        <v>101.77</v>
      </c>
      <c r="AH7" s="26">
        <v>102.02</v>
      </c>
      <c r="AI7" s="26" t="s">
        <v>98</v>
      </c>
      <c r="AJ7" s="26" t="s">
        <v>98</v>
      </c>
      <c r="AK7" s="26" t="s">
        <v>98</v>
      </c>
      <c r="AL7" s="26" t="s">
        <v>98</v>
      </c>
      <c r="AM7" s="26">
        <v>0</v>
      </c>
      <c r="AN7" s="26" t="s">
        <v>98</v>
      </c>
      <c r="AO7" s="26" t="s">
        <v>98</v>
      </c>
      <c r="AP7" s="26" t="s">
        <v>98</v>
      </c>
      <c r="AQ7" s="26" t="s">
        <v>98</v>
      </c>
      <c r="AR7" s="26">
        <v>16.12</v>
      </c>
      <c r="AS7" s="26">
        <v>26.96</v>
      </c>
      <c r="AT7" s="26" t="s">
        <v>98</v>
      </c>
      <c r="AU7" s="26" t="s">
        <v>98</v>
      </c>
      <c r="AV7" s="26" t="s">
        <v>98</v>
      </c>
      <c r="AW7" s="26" t="s">
        <v>98</v>
      </c>
      <c r="AX7" s="26">
        <v>235.94</v>
      </c>
      <c r="AY7" s="26" t="s">
        <v>98</v>
      </c>
      <c r="AZ7" s="26" t="s">
        <v>98</v>
      </c>
      <c r="BA7" s="26" t="s">
        <v>98</v>
      </c>
      <c r="BB7" s="26" t="s">
        <v>98</v>
      </c>
      <c r="BC7" s="26">
        <v>157.71</v>
      </c>
      <c r="BD7" s="26">
        <v>142.38999999999999</v>
      </c>
      <c r="BE7" s="26" t="s">
        <v>98</v>
      </c>
      <c r="BF7" s="26" t="s">
        <v>98</v>
      </c>
      <c r="BG7" s="26" t="s">
        <v>98</v>
      </c>
      <c r="BH7" s="26" t="s">
        <v>98</v>
      </c>
      <c r="BI7" s="26">
        <v>182.56</v>
      </c>
      <c r="BJ7" s="26" t="s">
        <v>98</v>
      </c>
      <c r="BK7" s="26" t="s">
        <v>98</v>
      </c>
      <c r="BL7" s="26" t="s">
        <v>98</v>
      </c>
      <c r="BM7" s="26" t="s">
        <v>98</v>
      </c>
      <c r="BN7" s="26">
        <v>958.97</v>
      </c>
      <c r="BO7" s="26">
        <v>1043.3599999999999</v>
      </c>
      <c r="BP7" s="26" t="s">
        <v>98</v>
      </c>
      <c r="BQ7" s="26" t="s">
        <v>98</v>
      </c>
      <c r="BR7" s="26" t="s">
        <v>98</v>
      </c>
      <c r="BS7" s="26" t="s">
        <v>98</v>
      </c>
      <c r="BT7" s="26">
        <v>95.23</v>
      </c>
      <c r="BU7" s="26" t="s">
        <v>98</v>
      </c>
      <c r="BV7" s="26" t="s">
        <v>98</v>
      </c>
      <c r="BW7" s="26" t="s">
        <v>98</v>
      </c>
      <c r="BX7" s="26" t="s">
        <v>98</v>
      </c>
      <c r="BY7" s="26">
        <v>61.25</v>
      </c>
      <c r="BZ7" s="26">
        <v>56.19</v>
      </c>
      <c r="CA7" s="26" t="s">
        <v>98</v>
      </c>
      <c r="CB7" s="26" t="s">
        <v>98</v>
      </c>
      <c r="CC7" s="26" t="s">
        <v>98</v>
      </c>
      <c r="CD7" s="26" t="s">
        <v>98</v>
      </c>
      <c r="CE7" s="26">
        <v>154.22</v>
      </c>
      <c r="CF7" s="26" t="s">
        <v>98</v>
      </c>
      <c r="CG7" s="26" t="s">
        <v>98</v>
      </c>
      <c r="CH7" s="26" t="s">
        <v>98</v>
      </c>
      <c r="CI7" s="26" t="s">
        <v>98</v>
      </c>
      <c r="CJ7" s="26">
        <v>279.83</v>
      </c>
      <c r="CK7" s="26">
        <v>285.60000000000002</v>
      </c>
      <c r="CL7" s="26" t="s">
        <v>98</v>
      </c>
      <c r="CM7" s="26" t="s">
        <v>98</v>
      </c>
      <c r="CN7" s="26" t="s">
        <v>98</v>
      </c>
      <c r="CO7" s="26" t="s">
        <v>98</v>
      </c>
      <c r="CP7" s="26">
        <v>64.34</v>
      </c>
      <c r="CQ7" s="26" t="s">
        <v>98</v>
      </c>
      <c r="CR7" s="26" t="s">
        <v>98</v>
      </c>
      <c r="CS7" s="26" t="s">
        <v>98</v>
      </c>
      <c r="CT7" s="26" t="s">
        <v>98</v>
      </c>
      <c r="CU7" s="26">
        <v>54.69</v>
      </c>
      <c r="CV7" s="26">
        <v>48.33</v>
      </c>
      <c r="CW7" s="26" t="s">
        <v>98</v>
      </c>
      <c r="CX7" s="26" t="s">
        <v>98</v>
      </c>
      <c r="CY7" s="26" t="s">
        <v>98</v>
      </c>
      <c r="CZ7" s="26" t="s">
        <v>98</v>
      </c>
      <c r="DA7" s="26">
        <v>58.92</v>
      </c>
      <c r="DB7" s="26" t="s">
        <v>98</v>
      </c>
      <c r="DC7" s="26" t="s">
        <v>98</v>
      </c>
      <c r="DD7" s="26" t="s">
        <v>98</v>
      </c>
      <c r="DE7" s="26" t="s">
        <v>98</v>
      </c>
      <c r="DF7" s="26">
        <v>71.44</v>
      </c>
      <c r="DG7" s="26">
        <v>70.34</v>
      </c>
      <c r="DH7" s="26" t="s">
        <v>98</v>
      </c>
      <c r="DI7" s="26" t="s">
        <v>98</v>
      </c>
      <c r="DJ7" s="26" t="s">
        <v>98</v>
      </c>
      <c r="DK7" s="26" t="s">
        <v>98</v>
      </c>
      <c r="DL7" s="26">
        <v>7.65</v>
      </c>
      <c r="DM7" s="26" t="s">
        <v>98</v>
      </c>
      <c r="DN7" s="26" t="s">
        <v>98</v>
      </c>
      <c r="DO7" s="26" t="s">
        <v>98</v>
      </c>
      <c r="DP7" s="26" t="s">
        <v>98</v>
      </c>
      <c r="DQ7" s="26">
        <v>37.1</v>
      </c>
      <c r="DR7" s="26">
        <v>35.5</v>
      </c>
      <c r="DS7" s="26" t="s">
        <v>98</v>
      </c>
      <c r="DT7" s="26" t="s">
        <v>98</v>
      </c>
      <c r="DU7" s="26" t="s">
        <v>98</v>
      </c>
      <c r="DV7" s="26" t="s">
        <v>98</v>
      </c>
      <c r="DW7" s="26">
        <v>24.19</v>
      </c>
      <c r="DX7" s="26" t="s">
        <v>98</v>
      </c>
      <c r="DY7" s="26" t="s">
        <v>98</v>
      </c>
      <c r="DZ7" s="26" t="s">
        <v>98</v>
      </c>
      <c r="EA7" s="26" t="s">
        <v>98</v>
      </c>
      <c r="EB7" s="26">
        <v>18.22</v>
      </c>
      <c r="EC7" s="26">
        <v>16.16</v>
      </c>
      <c r="ED7" s="26" t="s">
        <v>98</v>
      </c>
      <c r="EE7" s="26" t="s">
        <v>98</v>
      </c>
      <c r="EF7" s="26" t="s">
        <v>98</v>
      </c>
      <c r="EG7" s="26" t="s">
        <v>98</v>
      </c>
      <c r="EH7" s="26">
        <v>0</v>
      </c>
      <c r="EI7" s="26" t="s">
        <v>98</v>
      </c>
      <c r="EJ7" s="26" t="s">
        <v>98</v>
      </c>
      <c r="EK7" s="26" t="s">
        <v>98</v>
      </c>
      <c r="EL7" s="26" t="s">
        <v>98</v>
      </c>
      <c r="EM7" s="26">
        <v>0.32</v>
      </c>
      <c r="EN7" s="26">
        <v>0.28000000000000003</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99</v>
      </c>
      <c r="C9" s="16" t="s">
        <v>100</v>
      </c>
      <c r="D9" s="16" t="s">
        <v>101</v>
      </c>
      <c r="E9" s="16" t="s">
        <v>102</v>
      </c>
      <c r="F9" s="16" t="s">
        <v>103</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106</v>
      </c>
      <c r="G13" t="s">
        <v>107</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山梨県</cp:lastModifiedBy>
  <dcterms:created xsi:type="dcterms:W3CDTF">2025-12-12T09:16:17Z</dcterms:created>
  <dcterms:modified xsi:type="dcterms:W3CDTF">2026-02-20T04:18:17Z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2026-02-05T00:03:20Z</vt:filetime>
  </property>
</Properties>
</file>