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Jsfil001\新共有フォルダ\01_各課専用フォルダ\110_上下水道課\02_水道管理担当\04_経営比較分析表\R6（R6）経営比較分析表\"/>
    </mc:Choice>
  </mc:AlternateContent>
  <xr:revisionPtr revIDLastSave="0" documentId="13_ncr:1_{E46DB6E9-AB7B-4A77-BB56-F7ABF61F732A}" xr6:coauthVersionLast="36" xr6:coauthVersionMax="36" xr10:uidLastSave="{00000000-0000-0000-0000-000000000000}"/>
  <workbookProtection workbookAlgorithmName="SHA-512" workbookHashValue="kKL5DoNcC16qLhLUswfRdCTYP9aNzgLwp7HTHVl0kTdwGV2zZMZPBZQfgYHm75gmMU6/MGY1Te8ZssDgM2ashw==" workbookSaltValue="w7rm/UdkLYdbFp93WLysC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B10" i="4" s="1"/>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G85" i="4"/>
  <c r="F85" i="4"/>
  <c r="BB10" i="4"/>
  <c r="AT10" i="4"/>
  <c r="P10" i="4"/>
  <c r="I10" i="4"/>
  <c r="BB8" i="4"/>
  <c r="AT8" i="4"/>
  <c r="AL8" i="4"/>
  <c r="AD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<sst xmlns="http://schemas.openxmlformats.org/spreadsheetml/2006/main" count="228" uniqueCount="113">
  <si>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</si>
  <si>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</si>
  <si>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</si>
  <si>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</si>
  <si>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</si>
  <si>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</si>
  <si>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</si>
  <si>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</si>
  <si>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</si>
  <si>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</si>
  <si>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</si>
  <si>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</si>
  <si>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</si>
  <si>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</si>
  <si>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</si>
  <si>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</si>
  <si>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</si>
  <si>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</si>
  <si>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</si>
  <si>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</si>
  <si>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</si>
  <si>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</si>
  <si>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</si>
  <si>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</si>
  <si>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</si>
  <si>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</si>
  <si>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</si>
  <si>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</si>
  <si>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</si>
  <si>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</si>
  <si>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</si>
  <si>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</si>
  <si>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</si>
  <si>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</si>
  <si>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</si>
  <si>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</si>
  <si>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</si>
  <si>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</si>
  <si>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</si>
  <si>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</si>
  <si>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</si>
  <si>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</si>
  <si>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</si>
  <si>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</si>
  <si>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</si>
  <si>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</si>
  <si>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</si>
  <si>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</si>
  <si>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</si>
  <si>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</si>
  <si>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</si>
  <si>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</si>
  <si>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</si>
  <si>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</si>
  <si>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</si>
  <si>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</si>
  <si>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</si>
  <si>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</si>
  <si>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</si>
  <si>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</si>
  <si>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</si>
  <si>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</si>
  <si>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</si>
  <si>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</si>
  <si>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</si>
  <si>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</si>
  <si>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</si>
  <si>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</si>
  <si>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</si>
  <si>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</si>
  <si>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</si>
  <si>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</si>
  <si>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</si>
  <si>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</si>
  <si>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</si>
  <si>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</si>
  <si>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</si>
  <si>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</si>
  <si>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</si>
  <si>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</si>
  <si>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</si>
  <si>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</si>
  <si>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</si>
  <si>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</si>
  <si>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</si>
  <si>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</si>
  <si>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</si>
  <si>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</si>
  <si>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</si>
  <si>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</si>
  <si>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</si>
  <si>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</si>
  <si>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</si>
  <si>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韮崎市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</si>
  <si>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</si>
  <si>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</si>
  <si>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</si>
  <si>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</si>
  <si>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</si>
  <si>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</si>
  <si>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</si>
  <si>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</si>
  <si>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</si>
  <si>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</si>
  <si>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</si>
  <si>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</si>
  <si>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</si>
  <si>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</si>
  <si>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</si>
  <si>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</si>
  <si>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経常収支比率は平均値を下回り、料金回収率も類似団体と比較して低い水準にあることから、経営健全化に向けた料金改定の見直しが必要である。
　企業債残高対給水収益比率は、令和5年度以降増加に転じている。これは、「県営中山間総合整備事業」に伴う単独工事費の支出によるものであり、今後も増加傾向が続くことが見込まれる。
　給水原価については、有収水量1㎥あたりの単価が平均値よりもかなり低く抑えられている。
　施設利用率も類似団体平均を上回っており、施設は概ね良好に稼働していると評価できる。</t>
    <rPh sb="8" eb="10">
      <t>ヘイキン</t>
    </rPh>
    <rPh sb="10" eb="11">
      <t>チ</t>
    </rPh>
    <rPh sb="189" eb="190">
      <t>ヒク</t>
    </rPh>
    <rPh sb="191" eb="192">
      <t>オサ</t>
    </rPh>
    <phoneticPr fontId="4"/>
  </si>
  <si>
    <t>　施設の稼働状況は良好であるものの、経常収支比率や料金回収率等の経営指標は厳しい状況にある。
　今後は「上水道への統合」という基本方針を念頭に置きつつ、類似団体や近隣自治体との比較・分析をさらに深化させ、経営の健全性と効率性を高めるべく、適切な受益者負担となる料金体系の見直しを進める必要がある。</t>
    <phoneticPr fontId="4"/>
  </si>
  <si>
    <t>　有形固定資産減価償却率及び管路経年化率の指標から、更新時期を迎えた保有資産を多く抱えている実態が浮き彫りとなっている。
　中長期的な需要と財政見通しに基づいた計画的な施設更新の必要がある。</t>
    <rPh sb="67" eb="69">
      <t>ジュヨウ</t>
    </rPh>
    <rPh sb="84" eb="8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</si>
</sst>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13-471F-8F1E-4ECC885EDA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5313-471F-8F1E-4ECC885EDA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95.94</c:v>
                </c:pt>
                <c:pt idx="1">
                  <c:v>82.67</c:v>
                </c:pt>
                <c:pt idx="2">
                  <c:v>80.03</c:v>
                </c:pt>
                <c:pt idx="3">
                  <c:v>74.61</c:v>
                </c:pt>
                <c:pt idx="4">
                  <c:v>67.459999999999994</c:v>
                </c:pt>
              </c:numCache>
            </c:numRef>
          </c:val>
          <c:extLst>
            <c:ext xmlns:c16="http://schemas.microsoft.com/office/drawing/2014/chart" uri="{C3380CC4-5D6E-409C-BE32-E72D297353CC}">
              <c16:uniqueId val="{00000000-6BC2-4669-87E8-604A856208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6BC2-4669-87E8-604A856208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67.34</c:v>
                </c:pt>
                <c:pt idx="1">
                  <c:v>71.08</c:v>
                </c:pt>
                <c:pt idx="2">
                  <c:v>73.7</c:v>
                </c:pt>
                <c:pt idx="3">
                  <c:v>79.430000000000007</c:v>
                </c:pt>
                <c:pt idx="4">
                  <c:v>82.62</c:v>
                </c:pt>
              </c:numCache>
            </c:numRef>
          </c:val>
          <c:extLst>
            <c:ext xmlns:c16="http://schemas.microsoft.com/office/drawing/2014/chart" uri="{C3380CC4-5D6E-409C-BE32-E72D297353CC}">
              <c16:uniqueId val="{00000000-8AA4-461F-9365-B4A5A7DCDB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8AA4-461F-9365-B4A5A7DCDB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c:v>
                </c:pt>
                <c:pt idx="1">
                  <c:v>100</c:v>
                </c:pt>
                <c:pt idx="2">
                  <c:v>99.87</c:v>
                </c:pt>
                <c:pt idx="3">
                  <c:v>100</c:v>
                </c:pt>
                <c:pt idx="4">
                  <c:v>100</c:v>
                </c:pt>
              </c:numCache>
            </c:numRef>
          </c:val>
          <c:extLst>
            <c:ext xmlns:c16="http://schemas.microsoft.com/office/drawing/2014/chart" uri="{C3380CC4-5D6E-409C-BE32-E72D297353CC}">
              <c16:uniqueId val="{00000000-B325-4C44-A2C7-5042EB3B2A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B325-4C44-A2C7-5042EB3B2A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74.430000000000007</c:v>
                </c:pt>
                <c:pt idx="1">
                  <c:v>75.08</c:v>
                </c:pt>
                <c:pt idx="2">
                  <c:v>67.19</c:v>
                </c:pt>
                <c:pt idx="3">
                  <c:v>58.83</c:v>
                </c:pt>
                <c:pt idx="4">
                  <c:v>51.06</c:v>
                </c:pt>
              </c:numCache>
            </c:numRef>
          </c:val>
          <c:extLst>
            <c:ext xmlns:c16="http://schemas.microsoft.com/office/drawing/2014/chart" uri="{C3380CC4-5D6E-409C-BE32-E72D297353CC}">
              <c16:uniqueId val="{00000000-3C24-4690-9D32-C890219BDB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3C24-4690-9D32-C890219BDB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26.13</c:v>
                </c:pt>
                <c:pt idx="1">
                  <c:v>26.13</c:v>
                </c:pt>
                <c:pt idx="2">
                  <c:v>26.13</c:v>
                </c:pt>
                <c:pt idx="3">
                  <c:v>25.61</c:v>
                </c:pt>
                <c:pt idx="4">
                  <c:v>25.33</c:v>
                </c:pt>
              </c:numCache>
            </c:numRef>
          </c:val>
          <c:extLst>
            <c:ext xmlns:c16="http://schemas.microsoft.com/office/drawing/2014/chart" uri="{C3380CC4-5D6E-409C-BE32-E72D297353CC}">
              <c16:uniqueId val="{00000000-DE82-4609-9551-D4D4455E0A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DE82-4609-9551-D4D4455E0A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C0-44DD-8BF8-56AE1A8A8A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A1C0-44DD-8BF8-56AE1A8A8A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146.88999999999999</c:v>
                </c:pt>
                <c:pt idx="1">
                  <c:v>195.15</c:v>
                </c:pt>
                <c:pt idx="2">
                  <c:v>153.80000000000001</c:v>
                </c:pt>
                <c:pt idx="3">
                  <c:v>234.22</c:v>
                </c:pt>
                <c:pt idx="4">
                  <c:v>223.05</c:v>
                </c:pt>
              </c:numCache>
            </c:numRef>
          </c:val>
          <c:extLst>
            <c:ext xmlns:c16="http://schemas.microsoft.com/office/drawing/2014/chart" uri="{C3380CC4-5D6E-409C-BE32-E72D297353CC}">
              <c16:uniqueId val="{00000000-98B4-4861-AC54-4752E54A27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98B4-4861-AC54-4752E54A27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495.88</c:v>
                </c:pt>
                <c:pt idx="1">
                  <c:v>424.74</c:v>
                </c:pt>
                <c:pt idx="2">
                  <c:v>345.27</c:v>
                </c:pt>
                <c:pt idx="3">
                  <c:v>950.62</c:v>
                </c:pt>
                <c:pt idx="4">
                  <c:v>2009.64</c:v>
                </c:pt>
              </c:numCache>
            </c:numRef>
          </c:val>
          <c:extLst>
            <c:ext xmlns:c16="http://schemas.microsoft.com/office/drawing/2014/chart" uri="{C3380CC4-5D6E-409C-BE32-E72D297353CC}">
              <c16:uniqueId val="{00000000-A60C-4D54-8B21-E14B002EC7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A60C-4D54-8B21-E14B002EC7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32.4</c:v>
                </c:pt>
                <c:pt idx="1">
                  <c:v>32.5</c:v>
                </c:pt>
                <c:pt idx="2">
                  <c:v>25.59</c:v>
                </c:pt>
                <c:pt idx="3">
                  <c:v>39.29</c:v>
                </c:pt>
                <c:pt idx="4">
                  <c:v>25.25</c:v>
                </c:pt>
              </c:numCache>
            </c:numRef>
          </c:val>
          <c:extLst>
            <c:ext xmlns:c16="http://schemas.microsoft.com/office/drawing/2014/chart" uri="{C3380CC4-5D6E-409C-BE32-E72D297353CC}">
              <c16:uniqueId val="{00000000-A561-4D22-9F88-006C735A1E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A561-4D22-9F88-006C735A1E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36.49</c:v>
                </c:pt>
                <c:pt idx="1">
                  <c:v>39.799999999999997</c:v>
                </c:pt>
                <c:pt idx="2">
                  <c:v>50.93</c:v>
                </c:pt>
                <c:pt idx="3">
                  <c:v>40.32</c:v>
                </c:pt>
                <c:pt idx="4">
                  <c:v>68.8</c:v>
                </c:pt>
              </c:numCache>
            </c:numRef>
          </c:val>
          <c:extLst>
            <c:ext xmlns:c16="http://schemas.microsoft.com/office/drawing/2014/chart" uri="{C3380CC4-5D6E-409C-BE32-E72D297353CC}">
              <c16:uniqueId val="{00000000-72B1-40D8-B241-DDD689DFAD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72B1-40D8-B241-DDD689DFAD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韮崎市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27798</v>
      </c>
      <c r="AM8" s="44"/>
      <c r="AN8" s="44"/>
      <c r="AO8" s="44"/>
      <c r="AP8" s="44"/>
      <c r="AQ8" s="44"/>
      <c r="AR8" s="44"/>
      <c r="AS8" s="44"/>
      <c r="AT8" s="45">
        <f>データ!$S$6</f>
        <v>143.69</v>
      </c>
      <c r="AU8" s="46"/>
      <c r="AV8" s="46"/>
      <c r="AW8" s="46"/>
      <c r="AX8" s="46"/>
      <c r="AY8" s="46"/>
      <c r="AZ8" s="46"/>
      <c r="BA8" s="46"/>
      <c r="BB8" s="47">
        <f>データ!$T$6</f>
        <v>193.46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86.75</v>
      </c>
      <c r="J10" s="46"/>
      <c r="K10" s="46"/>
      <c r="L10" s="46"/>
      <c r="M10" s="46"/>
      <c r="N10" s="46"/>
      <c r="O10" s="80"/>
      <c r="P10" s="47">
        <f>データ!$P$6</f>
        <v>8.1199999999999992</v>
      </c>
      <c r="Q10" s="47"/>
      <c r="R10" s="47"/>
      <c r="S10" s="47"/>
      <c r="T10" s="47"/>
      <c r="U10" s="47"/>
      <c r="V10" s="47"/>
      <c r="W10" s="44">
        <f>データ!$Q$6</f>
        <v>1818</v>
      </c>
      <c r="X10" s="44"/>
      <c r="Y10" s="44"/>
      <c r="Z10" s="44"/>
      <c r="AA10" s="44"/>
      <c r="AB10" s="44"/>
      <c r="AC10" s="44"/>
      <c r="AD10" s="2"/>
      <c r="AE10" s="2"/>
      <c r="AF10" s="2"/>
      <c r="AG10" s="2"/>
      <c r="AH10" s="2"/>
      <c r="AI10" s="2"/>
      <c r="AJ10" s="2"/>
      <c r="AK10" s="2"/>
      <c r="AL10" s="44">
        <f>データ!$U$6</f>
        <v>2247</v>
      </c>
      <c r="AM10" s="44"/>
      <c r="AN10" s="44"/>
      <c r="AO10" s="44"/>
      <c r="AP10" s="44"/>
      <c r="AQ10" s="44"/>
      <c r="AR10" s="44"/>
      <c r="AS10" s="44"/>
      <c r="AT10" s="45">
        <f>データ!$V$6</f>
        <v>7.09</v>
      </c>
      <c r="AU10" s="46"/>
      <c r="AV10" s="46"/>
      <c r="AW10" s="46"/>
      <c r="AX10" s="46"/>
      <c r="AY10" s="46"/>
      <c r="AZ10" s="46"/>
      <c r="BA10" s="46"/>
      <c r="BB10" s="47">
        <f>データ!$W$6</f>
        <v>316.93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K7hTbCluQgU0Lf1OKlb6qcE/Ea2rRyy6DEG8O9NmIe/2ZqISKClDzXIeH3biB5YusJaMgymLUwmU+T2f6aT/w==" saltValue="4IIcLSFz+FAyYb9Jnn/y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192074</v>
      </c>
      <c r="D6" s="20">
        <f t="shared" si="3"/>
        <v>46</v>
      </c>
      <c r="E6" s="20">
        <f t="shared" si="3"/>
        <v>1</v>
      </c>
      <c r="F6" s="20">
        <f t="shared" si="3"/>
        <v>0</v>
      </c>
      <c r="G6" s="20">
        <f t="shared" si="3"/>
        <v>5</v>
      </c>
      <c r="H6" s="20" t="str">
        <f t="shared" si="3"/>
        <v>山梨県　韮崎市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86.75</v>
      </c>
      <c r="P6" s="21">
        <f t="shared" si="3"/>
        <v>8.1199999999999992</v>
      </c>
      <c r="Q6" s="21">
        <f t="shared" si="3"/>
        <v>1818</v>
      </c>
      <c r="R6" s="21">
        <f t="shared" si="3"/>
        <v>27798</v>
      </c>
      <c r="S6" s="21">
        <f t="shared" si="3"/>
        <v>143.69</v>
      </c>
      <c r="T6" s="21">
        <f t="shared" si="3"/>
        <v>193.46</v>
      </c>
      <c r="U6" s="21">
        <f t="shared" si="3"/>
        <v>2247</v>
      </c>
      <c r="V6" s="21">
        <f t="shared" si="3"/>
        <v>7.09</v>
      </c>
      <c r="W6" s="21">
        <f t="shared" si="3"/>
        <v>316.93</v>
      </c>
      <c r="X6" s="22">
        <f>IF(X7="",NA(),X7)</f>
        <v>100</v>
      </c>
      <c r="Y6" s="22">
        <f t="shared" ref="Y6:AG6" si="4">IF(Y7="",NA(),Y7)</f>
        <v>100</v>
      </c>
      <c r="Z6" s="22">
        <f t="shared" si="4"/>
        <v>99.87</v>
      </c>
      <c r="AA6" s="22">
        <f t="shared" si="4"/>
        <v>100</v>
      </c>
      <c r="AB6" s="22">
        <f t="shared" si="4"/>
        <v>100</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146.88999999999999</v>
      </c>
      <c r="AU6" s="22">
        <f t="shared" ref="AU6:BC6" si="6">IF(AU7="",NA(),AU7)</f>
        <v>195.15</v>
      </c>
      <c r="AV6" s="22">
        <f t="shared" si="6"/>
        <v>153.80000000000001</v>
      </c>
      <c r="AW6" s="22">
        <f t="shared" si="6"/>
        <v>234.22</v>
      </c>
      <c r="AX6" s="22">
        <f t="shared" si="6"/>
        <v>223.05</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495.88</v>
      </c>
      <c r="BF6" s="22">
        <f t="shared" ref="BF6:BN6" si="7">IF(BF7="",NA(),BF7)</f>
        <v>424.74</v>
      </c>
      <c r="BG6" s="22">
        <f t="shared" si="7"/>
        <v>345.27</v>
      </c>
      <c r="BH6" s="22">
        <f t="shared" si="7"/>
        <v>950.62</v>
      </c>
      <c r="BI6" s="22">
        <f t="shared" si="7"/>
        <v>2009.64</v>
      </c>
      <c r="BJ6" s="22">
        <f t="shared" si="7"/>
        <v>970.36</v>
      </c>
      <c r="BK6" s="22">
        <f t="shared" si="7"/>
        <v>940.22</v>
      </c>
      <c r="BL6" s="22">
        <f t="shared" si="7"/>
        <v>922.05</v>
      </c>
      <c r="BM6" s="22">
        <f t="shared" si="7"/>
        <v>916.17</v>
      </c>
      <c r="BN6" s="22">
        <f t="shared" si="7"/>
        <v>958.97</v>
      </c>
      <c r="BO6" s="21" t="str">
        <f>IF(BO7="","",IF(BO7="-","【-】","【"&amp;SUBSTITUTE(TEXT(BO7,"#,##0.00"),"-","△")&amp;"】"))</f>
        <v>【1,043.36】</v>
      </c>
      <c r="BP6" s="22">
        <f>IF(BP7="",NA(),BP7)</f>
        <v>32.4</v>
      </c>
      <c r="BQ6" s="22">
        <f t="shared" ref="BQ6:BY6" si="8">IF(BQ7="",NA(),BQ7)</f>
        <v>32.5</v>
      </c>
      <c r="BR6" s="22">
        <f t="shared" si="8"/>
        <v>25.59</v>
      </c>
      <c r="BS6" s="22">
        <f t="shared" si="8"/>
        <v>39.29</v>
      </c>
      <c r="BT6" s="22">
        <f t="shared" si="8"/>
        <v>25.25</v>
      </c>
      <c r="BU6" s="22">
        <f t="shared" si="8"/>
        <v>64.52</v>
      </c>
      <c r="BV6" s="22">
        <f t="shared" si="8"/>
        <v>66.8</v>
      </c>
      <c r="BW6" s="22">
        <f t="shared" si="8"/>
        <v>64.39</v>
      </c>
      <c r="BX6" s="22">
        <f t="shared" si="8"/>
        <v>63.95</v>
      </c>
      <c r="BY6" s="22">
        <f t="shared" si="8"/>
        <v>61.25</v>
      </c>
      <c r="BZ6" s="21" t="str">
        <f>IF(BZ7="","",IF(BZ7="-","【-】","【"&amp;SUBSTITUTE(TEXT(BZ7,"#,##0.00"),"-","△")&amp;"】"))</f>
        <v>【56.19】</v>
      </c>
      <c r="CA6" s="22">
        <f>IF(CA7="",NA(),CA7)</f>
        <v>36.49</v>
      </c>
      <c r="CB6" s="22">
        <f t="shared" ref="CB6:CJ6" si="9">IF(CB7="",NA(),CB7)</f>
        <v>39.799999999999997</v>
      </c>
      <c r="CC6" s="22">
        <f t="shared" si="9"/>
        <v>50.93</v>
      </c>
      <c r="CD6" s="22">
        <f t="shared" si="9"/>
        <v>40.32</v>
      </c>
      <c r="CE6" s="22">
        <f t="shared" si="9"/>
        <v>68.8</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95.94</v>
      </c>
      <c r="CM6" s="22">
        <f t="shared" ref="CM6:CU6" si="10">IF(CM7="",NA(),CM7)</f>
        <v>82.67</v>
      </c>
      <c r="CN6" s="22">
        <f t="shared" si="10"/>
        <v>80.03</v>
      </c>
      <c r="CO6" s="22">
        <f t="shared" si="10"/>
        <v>74.61</v>
      </c>
      <c r="CP6" s="22">
        <f t="shared" si="10"/>
        <v>67.459999999999994</v>
      </c>
      <c r="CQ6" s="22">
        <f t="shared" si="10"/>
        <v>48.86</v>
      </c>
      <c r="CR6" s="22">
        <f t="shared" si="10"/>
        <v>49</v>
      </c>
      <c r="CS6" s="22">
        <f t="shared" si="10"/>
        <v>50.07</v>
      </c>
      <c r="CT6" s="22">
        <f t="shared" si="10"/>
        <v>53.4</v>
      </c>
      <c r="CU6" s="22">
        <f t="shared" si="10"/>
        <v>54.69</v>
      </c>
      <c r="CV6" s="21" t="str">
        <f>IF(CV7="","",IF(CV7="-","【-】","【"&amp;SUBSTITUTE(TEXT(CV7,"#,##0.00"),"-","△")&amp;"】"))</f>
        <v>【48.33】</v>
      </c>
      <c r="CW6" s="22">
        <f>IF(CW7="",NA(),CW7)</f>
        <v>67.34</v>
      </c>
      <c r="CX6" s="22">
        <f t="shared" ref="CX6:DF6" si="11">IF(CX7="",NA(),CX7)</f>
        <v>71.08</v>
      </c>
      <c r="CY6" s="22">
        <f t="shared" si="11"/>
        <v>73.7</v>
      </c>
      <c r="CZ6" s="22">
        <f t="shared" si="11"/>
        <v>79.430000000000007</v>
      </c>
      <c r="DA6" s="22">
        <f t="shared" si="11"/>
        <v>82.62</v>
      </c>
      <c r="DB6" s="22">
        <f t="shared" si="11"/>
        <v>76.48</v>
      </c>
      <c r="DC6" s="22">
        <f t="shared" si="11"/>
        <v>75.64</v>
      </c>
      <c r="DD6" s="22">
        <f t="shared" si="11"/>
        <v>75.7</v>
      </c>
      <c r="DE6" s="22">
        <f t="shared" si="11"/>
        <v>72.53</v>
      </c>
      <c r="DF6" s="22">
        <f t="shared" si="11"/>
        <v>71.44</v>
      </c>
      <c r="DG6" s="21" t="str">
        <f>IF(DG7="","",IF(DG7="-","【-】","【"&amp;SUBSTITUTE(TEXT(DG7,"#,##0.00"),"-","△")&amp;"】"))</f>
        <v>【70.34】</v>
      </c>
      <c r="DH6" s="22">
        <f>IF(DH7="",NA(),DH7)</f>
        <v>74.430000000000007</v>
      </c>
      <c r="DI6" s="22">
        <f t="shared" ref="DI6:DQ6" si="12">IF(DI7="",NA(),DI7)</f>
        <v>75.08</v>
      </c>
      <c r="DJ6" s="22">
        <f t="shared" si="12"/>
        <v>67.19</v>
      </c>
      <c r="DK6" s="22">
        <f t="shared" si="12"/>
        <v>58.83</v>
      </c>
      <c r="DL6" s="22">
        <f t="shared" si="12"/>
        <v>51.06</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26.13</v>
      </c>
      <c r="DT6" s="22">
        <f t="shared" ref="DT6:EB6" si="13">IF(DT7="",NA(),DT7)</f>
        <v>26.13</v>
      </c>
      <c r="DU6" s="22">
        <f t="shared" si="13"/>
        <v>26.13</v>
      </c>
      <c r="DV6" s="22">
        <f t="shared" si="13"/>
        <v>25.61</v>
      </c>
      <c r="DW6" s="22">
        <f t="shared" si="13"/>
        <v>25.33</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192074</v>
      </c>
      <c r="D7" s="24">
        <v>46</v>
      </c>
      <c r="E7" s="24">
        <v>1</v>
      </c>
      <c r="F7" s="24">
        <v>0</v>
      </c>
      <c r="G7" s="24">
        <v>5</v>
      </c>
      <c r="H7" s="24" t="s">
        <v>93</v>
      </c>
      <c r="I7" s="24" t="s">
        <v>94</v>
      </c>
      <c r="J7" s="24" t="s">
        <v>95</v>
      </c>
      <c r="K7" s="24" t="s">
        <v>96</v>
      </c>
      <c r="L7" s="24" t="s">
        <v>97</v>
      </c>
      <c r="M7" s="24" t="s">
        <v>98</v>
      </c>
      <c r="N7" s="25" t="s">
        <v>99</v>
      </c>
      <c r="O7" s="25">
        <v>86.75</v>
      </c>
      <c r="P7" s="25">
        <v>8.1199999999999992</v>
      </c>
      <c r="Q7" s="25">
        <v>1818</v>
      </c>
      <c r="R7" s="25">
        <v>27798</v>
      </c>
      <c r="S7" s="25">
        <v>143.69</v>
      </c>
      <c r="T7" s="25">
        <v>193.46</v>
      </c>
      <c r="U7" s="25">
        <v>2247</v>
      </c>
      <c r="V7" s="25">
        <v>7.09</v>
      </c>
      <c r="W7" s="25">
        <v>316.93</v>
      </c>
      <c r="X7" s="25">
        <v>100</v>
      </c>
      <c r="Y7" s="25">
        <v>100</v>
      </c>
      <c r="Z7" s="25">
        <v>99.87</v>
      </c>
      <c r="AA7" s="25">
        <v>100</v>
      </c>
      <c r="AB7" s="25">
        <v>100</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146.88999999999999</v>
      </c>
      <c r="AU7" s="25">
        <v>195.15</v>
      </c>
      <c r="AV7" s="25">
        <v>153.80000000000001</v>
      </c>
      <c r="AW7" s="25">
        <v>234.22</v>
      </c>
      <c r="AX7" s="25">
        <v>223.05</v>
      </c>
      <c r="AY7" s="25">
        <v>302.22000000000003</v>
      </c>
      <c r="AZ7" s="25">
        <v>263.45</v>
      </c>
      <c r="BA7" s="25">
        <v>249.43</v>
      </c>
      <c r="BB7" s="25">
        <v>217.55</v>
      </c>
      <c r="BC7" s="25">
        <v>157.71</v>
      </c>
      <c r="BD7" s="25">
        <v>142.38999999999999</v>
      </c>
      <c r="BE7" s="25">
        <v>495.88</v>
      </c>
      <c r="BF7" s="25">
        <v>424.74</v>
      </c>
      <c r="BG7" s="25">
        <v>345.27</v>
      </c>
      <c r="BH7" s="25">
        <v>950.62</v>
      </c>
      <c r="BI7" s="25">
        <v>2009.64</v>
      </c>
      <c r="BJ7" s="25">
        <v>970.36</v>
      </c>
      <c r="BK7" s="25">
        <v>940.22</v>
      </c>
      <c r="BL7" s="25">
        <v>922.05</v>
      </c>
      <c r="BM7" s="25">
        <v>916.17</v>
      </c>
      <c r="BN7" s="25">
        <v>958.97</v>
      </c>
      <c r="BO7" s="25">
        <v>1043.3599999999999</v>
      </c>
      <c r="BP7" s="25">
        <v>32.4</v>
      </c>
      <c r="BQ7" s="25">
        <v>32.5</v>
      </c>
      <c r="BR7" s="25">
        <v>25.59</v>
      </c>
      <c r="BS7" s="25">
        <v>39.29</v>
      </c>
      <c r="BT7" s="25">
        <v>25.25</v>
      </c>
      <c r="BU7" s="25">
        <v>64.52</v>
      </c>
      <c r="BV7" s="25">
        <v>66.8</v>
      </c>
      <c r="BW7" s="25">
        <v>64.39</v>
      </c>
      <c r="BX7" s="25">
        <v>63.95</v>
      </c>
      <c r="BY7" s="25">
        <v>61.25</v>
      </c>
      <c r="BZ7" s="25">
        <v>56.19</v>
      </c>
      <c r="CA7" s="25">
        <v>36.49</v>
      </c>
      <c r="CB7" s="25">
        <v>39.799999999999997</v>
      </c>
      <c r="CC7" s="25">
        <v>50.93</v>
      </c>
      <c r="CD7" s="25">
        <v>40.32</v>
      </c>
      <c r="CE7" s="25">
        <v>68.8</v>
      </c>
      <c r="CF7" s="25">
        <v>270.68</v>
      </c>
      <c r="CG7" s="25">
        <v>268.88</v>
      </c>
      <c r="CH7" s="25">
        <v>258.89999999999998</v>
      </c>
      <c r="CI7" s="25">
        <v>263.56</v>
      </c>
      <c r="CJ7" s="25">
        <v>279.83</v>
      </c>
      <c r="CK7" s="25">
        <v>285.60000000000002</v>
      </c>
      <c r="CL7" s="25">
        <v>95.94</v>
      </c>
      <c r="CM7" s="25">
        <v>82.67</v>
      </c>
      <c r="CN7" s="25">
        <v>80.03</v>
      </c>
      <c r="CO7" s="25">
        <v>74.61</v>
      </c>
      <c r="CP7" s="25">
        <v>67.459999999999994</v>
      </c>
      <c r="CQ7" s="25">
        <v>48.86</v>
      </c>
      <c r="CR7" s="25">
        <v>49</v>
      </c>
      <c r="CS7" s="25">
        <v>50.07</v>
      </c>
      <c r="CT7" s="25">
        <v>53.4</v>
      </c>
      <c r="CU7" s="25">
        <v>54.69</v>
      </c>
      <c r="CV7" s="25">
        <v>48.33</v>
      </c>
      <c r="CW7" s="25">
        <v>67.34</v>
      </c>
      <c r="CX7" s="25">
        <v>71.08</v>
      </c>
      <c r="CY7" s="25">
        <v>73.7</v>
      </c>
      <c r="CZ7" s="25">
        <v>79.430000000000007</v>
      </c>
      <c r="DA7" s="25">
        <v>82.62</v>
      </c>
      <c r="DB7" s="25">
        <v>76.48</v>
      </c>
      <c r="DC7" s="25">
        <v>75.64</v>
      </c>
      <c r="DD7" s="25">
        <v>75.7</v>
      </c>
      <c r="DE7" s="25">
        <v>72.53</v>
      </c>
      <c r="DF7" s="25">
        <v>71.44</v>
      </c>
      <c r="DG7" s="25">
        <v>70.34</v>
      </c>
      <c r="DH7" s="25">
        <v>74.430000000000007</v>
      </c>
      <c r="DI7" s="25">
        <v>75.08</v>
      </c>
      <c r="DJ7" s="25">
        <v>67.19</v>
      </c>
      <c r="DK7" s="25">
        <v>58.83</v>
      </c>
      <c r="DL7" s="25">
        <v>51.06</v>
      </c>
      <c r="DM7" s="25">
        <v>39.409999999999997</v>
      </c>
      <c r="DN7" s="25">
        <v>41.18</v>
      </c>
      <c r="DO7" s="25">
        <v>42.98</v>
      </c>
      <c r="DP7" s="25">
        <v>40.46</v>
      </c>
      <c r="DQ7" s="25">
        <v>37.1</v>
      </c>
      <c r="DR7" s="25">
        <v>35.5</v>
      </c>
      <c r="DS7" s="25">
        <v>26.13</v>
      </c>
      <c r="DT7" s="25">
        <v>26.13</v>
      </c>
      <c r="DU7" s="25">
        <v>26.13</v>
      </c>
      <c r="DV7" s="25">
        <v>25.61</v>
      </c>
      <c r="DW7" s="25">
        <v>25.33</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八巻宏亘</cp:lastModifiedBy>
  <cp:lastPrinted>2026-02-12T00:00:19Z</cp:lastPrinted>
  <dcterms:created xsi:type="dcterms:W3CDTF">2025-12-12T09:16:12Z</dcterms:created>
  <dcterms:modified xsi:type="dcterms:W3CDTF">2026-02-12T01:18:05Z</dcterms:modified>
  <cp:category/>
</cp:coreProperties>
</file>