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file01\共有フォルダ$\430-地域整備課\433-都市整備担当\井上尊仁\作業中\ダウンロード\公営企業に係る経営比較分析表（令和６年度決算）の分析等について\05 大月市\【経営比較分析表】2024_192066_46_010\"/>
    </mc:Choice>
  </mc:AlternateContent>
  <workbookProtection workbookAlgorithmName="SHA-512" workbookHashValue="9Vb99usdJHM1xPFohnwMoV4xgQ4DPcpdjtynGqCvl3aVzmrkkH3ufr3Ju+XT6pzR4JVFh9STDO0dG57DL7Kc7w==" workbookSaltValue="qYBBV7ZceJnx94KXeNisr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<sst xmlns="http://schemas.openxmlformats.org/spreadsheetml/2006/main" count="316" uniqueCount="113">
  <si>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</si>
  <si>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</si>
  <si>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</si>
  <si>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</si>
  <si>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</si>
  <si>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</si>
  <si>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</si>
  <si>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</si>
  <si>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</si>
  <si>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</si>
  <si>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</si>
  <si>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</si>
  <si>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</si>
  <si>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</si>
  <si>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</si>
  <si>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</si>
  <si>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</si>
  <si>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</si>
  <si>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</si>
  <si>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</si>
  <si>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</si>
  <si>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</si>
  <si>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</si>
  <si>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</si>
  <si>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</si>
  <si>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</si>
  <si>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</si>
  <si>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</si>
  <si>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</si>
  <si>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</si>
  <si>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</si>
  <si>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</si>
  <si>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</si>
  <si>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</si>
  <si>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</si>
  <si>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</si>
  <si>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</si>
  <si>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</si>
  <si>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</si>
  <si>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</si>
  <si>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</si>
  <si>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</si>
  <si>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</si>
  <si>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</si>
  <si>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</si>
  <si>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</si>
  <si>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</si>
  <si>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</si>
  <si>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</si>
  <si>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</si>
  <si>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</si>
  <si>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</si>
  <si>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</si>
  <si>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</si>
  <si>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</si>
  <si>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</si>
  <si>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</si>
  <si>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</si>
  <si>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</si>
  <si>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</si>
  <si>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</si>
  <si>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</si>
  <si>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</si>
  <si>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</si>
  <si>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</si>
  <si>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</si>
  <si>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</si>
  <si>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</si>
  <si>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</si>
  <si>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</si>
  <si>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</si>
  <si>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</si>
  <si>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</si>
  <si>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</si>
  <si>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</si>
  <si>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</si>
  <si>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</si>
  <si>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</si>
  <si>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</si>
  <si>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</si>
  <si>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</si>
  <si>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</si>
  <si>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</si>
  <si>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</si>
  <si>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</si>
  <si>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</si>
  <si>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</si>
  <si>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</si>
  <si>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</si>
  <si>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</si>
  <si>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</si>
  <si>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</si>
  <si>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</si>
  <si>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大月市</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</si>
  <si>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</si>
  <si>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</si>
  <si>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</si>
  <si>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</si>
  <si>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</si>
  <si>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</si>
  <si>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</si>
  <si>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</si>
  <si>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</si>
  <si>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</si>
  <si>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</si>
  <si>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</si>
  <si>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</si>
  <si>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</si>
  <si>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</si>
  <si>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</si>
  <si>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1. 収益性・財務健全性の分析
　経常収支比率は100%を超えているが、料金回収率 は61.03%と、給水にかかるコストの約4割を料金で回収できておらず、繰入金に頼る経営となっている。また、企業債残高対給水収益比率から年間収益の約20倍もの企業債を抱えている状態。
2. 効率性・施設運用の分析
　施設利用率から、過大な設備を保有していることが読み取れる。人口減少を見据えたダウンサイジングの検討が必要。また、有収率が低くいことから、漏水箇所の多さが伺える。
　</t>
    <rPh sb="81" eb="82">
      <t>タヨ</t>
    </rPh>
    <rPh sb="83" eb="85">
      <t>ケイエイ</t>
    </rPh>
    <rPh sb="173" eb="174">
      <t>ヨ</t>
    </rPh>
    <rPh sb="175" eb="176">
      <t>ト</t>
    </rPh>
    <rPh sb="210" eb="211">
      <t>ヒク</t>
    </rPh>
    <rPh sb="218" eb="220">
      <t>ロウスイ</t>
    </rPh>
    <rPh sb="220" eb="222">
      <t>カショ</t>
    </rPh>
    <rPh sb="223" eb="224">
      <t>オオ</t>
    </rPh>
    <rPh sb="226" eb="227">
      <t>ウカガ</t>
    </rPh>
    <phoneticPr fontId="4"/>
  </si>
  <si>
    <t>　法定耐用年数を超えた管路が3割を超えているが、管路更新率が0.18％と著しく低い。すべての管路を更新するには555年かかる計算となる。</t>
    <rPh sb="24" eb="26">
      <t>カンロ</t>
    </rPh>
    <rPh sb="26" eb="28">
      <t>コウシン</t>
    </rPh>
    <rPh sb="28" eb="29">
      <t>リツ</t>
    </rPh>
    <rPh sb="36" eb="37">
      <t>イチジル</t>
    </rPh>
    <rPh sb="39" eb="40">
      <t>ヒク</t>
    </rPh>
    <rPh sb="46" eb="48">
      <t>カンロ</t>
    </rPh>
    <rPh sb="49" eb="51">
      <t>コウシン</t>
    </rPh>
    <rPh sb="58" eb="59">
      <t>ネン</t>
    </rPh>
    <rPh sb="62" eb="64">
      <t>ケイサン</t>
    </rPh>
    <phoneticPr fontId="4"/>
  </si>
  <si>
    <t>　老朽化した設備を騙し騙し使い、費用の不足分を公費で補填して維持している状態。料金改定よりまず管路更新率を上げることにより有収率の改善と費用削減を目指す。</t>
    <rPh sb="16" eb="18">
      <t>ヒヨウ</t>
    </rPh>
    <rPh sb="36" eb="38">
      <t>ジョウタイ</t>
    </rPh>
    <rPh sb="39" eb="41">
      <t>リョウキン</t>
    </rPh>
    <rPh sb="41" eb="43">
      <t>カイテイ</t>
    </rPh>
    <rPh sb="47" eb="49">
      <t>カンロ</t>
    </rPh>
    <rPh sb="49" eb="51">
      <t>コウシン</t>
    </rPh>
    <rPh sb="51" eb="52">
      <t>リツ</t>
    </rPh>
    <rPh sb="53" eb="54">
      <t>ア</t>
    </rPh>
    <rPh sb="61" eb="64">
      <t>ユウシュウリツ</t>
    </rPh>
    <rPh sb="65" eb="67">
      <t>カイゼン</t>
    </rPh>
    <rPh sb="68" eb="70">
      <t>ヒヨウ</t>
    </rPh>
    <rPh sb="70" eb="72">
      <t>サクゲン</t>
    </rPh>
    <rPh sb="73" eb="75">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</si>
</sst>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0.18</c:v>
                </c:pt>
              </c:numCache>
            </c:numRef>
          </c:val>
          <c:extLst>
            <c:ext xmlns:c16="http://schemas.microsoft.com/office/drawing/2014/chart" uri="{C3380CC4-5D6E-409C-BE32-E72D297353CC}">
              <c16:uniqueId val="{00000000-2025-43E3-AC02-8FC2429C5D6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0.17</c:v>
                </c:pt>
              </c:numCache>
            </c:numRef>
          </c:val>
          <c:smooth val="0"/>
          <c:extLst>
            <c:ext xmlns:c16="http://schemas.microsoft.com/office/drawing/2014/chart" uri="{C3380CC4-5D6E-409C-BE32-E72D297353CC}">
              <c16:uniqueId val="{00000001-2025-43E3-AC02-8FC2429C5D6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57.02</c:v>
                </c:pt>
              </c:numCache>
            </c:numRef>
          </c:val>
          <c:extLst>
            <c:ext xmlns:c16="http://schemas.microsoft.com/office/drawing/2014/chart" uri="{C3380CC4-5D6E-409C-BE32-E72D297353CC}">
              <c16:uniqueId val="{00000000-0109-4DA8-AD1D-69D7E1D5FF8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56.35</c:v>
                </c:pt>
              </c:numCache>
            </c:numRef>
          </c:val>
          <c:smooth val="0"/>
          <c:extLst>
            <c:ext xmlns:c16="http://schemas.microsoft.com/office/drawing/2014/chart" uri="{C3380CC4-5D6E-409C-BE32-E72D297353CC}">
              <c16:uniqueId val="{00000001-0109-4DA8-AD1D-69D7E1D5FF8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67.739999999999995</c:v>
                </c:pt>
              </c:numCache>
            </c:numRef>
          </c:val>
          <c:extLst>
            <c:ext xmlns:c16="http://schemas.microsoft.com/office/drawing/2014/chart" uri="{C3380CC4-5D6E-409C-BE32-E72D297353CC}">
              <c16:uniqueId val="{00000000-E976-4271-B60E-E78C576AE8F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69.33</c:v>
                </c:pt>
              </c:numCache>
            </c:numRef>
          </c:val>
          <c:smooth val="0"/>
          <c:extLst>
            <c:ext xmlns:c16="http://schemas.microsoft.com/office/drawing/2014/chart" uri="{C3380CC4-5D6E-409C-BE32-E72D297353CC}">
              <c16:uniqueId val="{00000001-E976-4271-B60E-E78C576AE8F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100.74</c:v>
                </c:pt>
              </c:numCache>
            </c:numRef>
          </c:val>
          <c:extLst>
            <c:ext xmlns:c16="http://schemas.microsoft.com/office/drawing/2014/chart" uri="{C3380CC4-5D6E-409C-BE32-E72D297353CC}">
              <c16:uniqueId val="{00000000-4A3F-4878-91CC-6D96E398BC7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100.59</c:v>
                </c:pt>
              </c:numCache>
            </c:numRef>
          </c:val>
          <c:smooth val="0"/>
          <c:extLst>
            <c:ext xmlns:c16="http://schemas.microsoft.com/office/drawing/2014/chart" uri="{C3380CC4-5D6E-409C-BE32-E72D297353CC}">
              <c16:uniqueId val="{00000001-4A3F-4878-91CC-6D96E398BC7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3.75</c:v>
                </c:pt>
              </c:numCache>
            </c:numRef>
          </c:val>
          <c:extLst>
            <c:ext xmlns:c16="http://schemas.microsoft.com/office/drawing/2014/chart" uri="{C3380CC4-5D6E-409C-BE32-E72D297353CC}">
              <c16:uniqueId val="{00000000-30D1-47C8-A198-B5A296F9E25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37.619999999999997</c:v>
                </c:pt>
              </c:numCache>
            </c:numRef>
          </c:val>
          <c:smooth val="0"/>
          <c:extLst>
            <c:ext xmlns:c16="http://schemas.microsoft.com/office/drawing/2014/chart" uri="{C3380CC4-5D6E-409C-BE32-E72D297353CC}">
              <c16:uniqueId val="{00000001-30D1-47C8-A198-B5A296F9E25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34.22</c:v>
                </c:pt>
              </c:numCache>
            </c:numRef>
          </c:val>
          <c:extLst>
            <c:ext xmlns:c16="http://schemas.microsoft.com/office/drawing/2014/chart" uri="{C3380CC4-5D6E-409C-BE32-E72D297353CC}">
              <c16:uniqueId val="{00000000-B557-4BED-A9CB-5E9660F233D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15.2</c:v>
                </c:pt>
              </c:numCache>
            </c:numRef>
          </c:val>
          <c:smooth val="0"/>
          <c:extLst>
            <c:ext xmlns:c16="http://schemas.microsoft.com/office/drawing/2014/chart" uri="{C3380CC4-5D6E-409C-BE32-E72D297353CC}">
              <c16:uniqueId val="{00000001-B557-4BED-A9CB-5E9660F233D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9.24</c:v>
                </c:pt>
              </c:numCache>
            </c:numRef>
          </c:val>
          <c:extLst>
            <c:ext xmlns:c16="http://schemas.microsoft.com/office/drawing/2014/chart" uri="{C3380CC4-5D6E-409C-BE32-E72D297353CC}">
              <c16:uniqueId val="{00000000-7317-4178-A351-2541174D404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18.309999999999999</c:v>
                </c:pt>
              </c:numCache>
            </c:numRef>
          </c:val>
          <c:smooth val="0"/>
          <c:extLst>
            <c:ext xmlns:c16="http://schemas.microsoft.com/office/drawing/2014/chart" uri="{C3380CC4-5D6E-409C-BE32-E72D297353CC}">
              <c16:uniqueId val="{00000001-7317-4178-A351-2541174D404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120.7</c:v>
                </c:pt>
              </c:numCache>
            </c:numRef>
          </c:val>
          <c:extLst>
            <c:ext xmlns:c16="http://schemas.microsoft.com/office/drawing/2014/chart" uri="{C3380CC4-5D6E-409C-BE32-E72D297353CC}">
              <c16:uniqueId val="{00000000-4D91-4F4E-B517-ECD0FE20BA1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146.79</c:v>
                </c:pt>
              </c:numCache>
            </c:numRef>
          </c:val>
          <c:smooth val="0"/>
          <c:extLst>
            <c:ext xmlns:c16="http://schemas.microsoft.com/office/drawing/2014/chart" uri="{C3380CC4-5D6E-409C-BE32-E72D297353CC}">
              <c16:uniqueId val="{00000001-4D91-4F4E-B517-ECD0FE20BA1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2038.06</c:v>
                </c:pt>
              </c:numCache>
            </c:numRef>
          </c:val>
          <c:extLst>
            <c:ext xmlns:c16="http://schemas.microsoft.com/office/drawing/2014/chart" uri="{C3380CC4-5D6E-409C-BE32-E72D297353CC}">
              <c16:uniqueId val="{00000000-763D-4EBF-9A07-598503AE7D6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1124.56</c:v>
                </c:pt>
              </c:numCache>
            </c:numRef>
          </c:val>
          <c:smooth val="0"/>
          <c:extLst>
            <c:ext xmlns:c16="http://schemas.microsoft.com/office/drawing/2014/chart" uri="{C3380CC4-5D6E-409C-BE32-E72D297353CC}">
              <c16:uniqueId val="{00000001-763D-4EBF-9A07-598503AE7D6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61.03</c:v>
                </c:pt>
              </c:numCache>
            </c:numRef>
          </c:val>
          <c:extLst>
            <c:ext xmlns:c16="http://schemas.microsoft.com/office/drawing/2014/chart" uri="{C3380CC4-5D6E-409C-BE32-E72D297353CC}">
              <c16:uniqueId val="{00000000-CDD6-401A-9F40-A0E445357E2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53.53</c:v>
                </c:pt>
              </c:numCache>
            </c:numRef>
          </c:val>
          <c:smooth val="0"/>
          <c:extLst>
            <c:ext xmlns:c16="http://schemas.microsoft.com/office/drawing/2014/chart" uri="{C3380CC4-5D6E-409C-BE32-E72D297353CC}">
              <c16:uniqueId val="{00000001-CDD6-401A-9F40-A0E445357E2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174.79</c:v>
                </c:pt>
              </c:numCache>
            </c:numRef>
          </c:val>
          <c:extLst>
            <c:ext xmlns:c16="http://schemas.microsoft.com/office/drawing/2014/chart" uri="{C3380CC4-5D6E-409C-BE32-E72D297353CC}">
              <c16:uniqueId val="{00000000-7A91-4D34-9624-7D13BE26CF8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236.73</c:v>
                </c:pt>
              </c:numCache>
            </c:numRef>
          </c:val>
          <c:smooth val="0"/>
          <c:extLst>
            <c:ext xmlns:c16="http://schemas.microsoft.com/office/drawing/2014/chart" uri="{C3380CC4-5D6E-409C-BE32-E72D297353CC}">
              <c16:uniqueId val="{00000001-7A91-4D34-9624-7D13BE26CF8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山梨県　大月市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C2</v>
      </c>
      <c r="X8" s="43"/>
      <c r="Y8" s="43"/>
      <c r="Z8" s="43"/>
      <c r="AA8" s="43"/>
      <c r="AB8" s="43"/>
      <c r="AC8" s="43"/>
      <c r="AD8" s="43" t="str">
        <f>データ!$M$6</f>
        <v>非設置</v>
      </c>
      <c r="AE8" s="43"/>
      <c r="AF8" s="43"/>
      <c r="AG8" s="43"/>
      <c r="AH8" s="43"/>
      <c r="AI8" s="43"/>
      <c r="AJ8" s="43"/>
      <c r="AK8" s="2"/>
      <c r="AL8" s="44">
        <f>データ!$R$6</f>
        <v>21314</v>
      </c>
      <c r="AM8" s="44"/>
      <c r="AN8" s="44"/>
      <c r="AO8" s="44"/>
      <c r="AP8" s="44"/>
      <c r="AQ8" s="44"/>
      <c r="AR8" s="44"/>
      <c r="AS8" s="44"/>
      <c r="AT8" s="45">
        <f>データ!$S$6</f>
        <v>280.25</v>
      </c>
      <c r="AU8" s="46"/>
      <c r="AV8" s="46"/>
      <c r="AW8" s="46"/>
      <c r="AX8" s="46"/>
      <c r="AY8" s="46"/>
      <c r="AZ8" s="46"/>
      <c r="BA8" s="46"/>
      <c r="BB8" s="47">
        <f>データ!$T$6</f>
        <v>76.05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47.35</v>
      </c>
      <c r="J10" s="46"/>
      <c r="K10" s="46"/>
      <c r="L10" s="46"/>
      <c r="M10" s="46"/>
      <c r="N10" s="46"/>
      <c r="O10" s="80"/>
      <c r="P10" s="47">
        <f>データ!$P$6</f>
        <v>24.47</v>
      </c>
      <c r="Q10" s="47"/>
      <c r="R10" s="47"/>
      <c r="S10" s="47"/>
      <c r="T10" s="47"/>
      <c r="U10" s="47"/>
      <c r="V10" s="47"/>
      <c r="W10" s="44">
        <f>データ!$Q$6</f>
        <v>2266</v>
      </c>
      <c r="X10" s="44"/>
      <c r="Y10" s="44"/>
      <c r="Z10" s="44"/>
      <c r="AA10" s="44"/>
      <c r="AB10" s="44"/>
      <c r="AC10" s="44"/>
      <c r="AD10" s="2"/>
      <c r="AE10" s="2"/>
      <c r="AF10" s="2"/>
      <c r="AG10" s="2"/>
      <c r="AH10" s="2"/>
      <c r="AI10" s="2"/>
      <c r="AJ10" s="2"/>
      <c r="AK10" s="2"/>
      <c r="AL10" s="44">
        <f>データ!$U$6</f>
        <v>5173</v>
      </c>
      <c r="AM10" s="44"/>
      <c r="AN10" s="44"/>
      <c r="AO10" s="44"/>
      <c r="AP10" s="44"/>
      <c r="AQ10" s="44"/>
      <c r="AR10" s="44"/>
      <c r="AS10" s="44"/>
      <c r="AT10" s="45">
        <f>データ!$V$6</f>
        <v>8.6300000000000008</v>
      </c>
      <c r="AU10" s="46"/>
      <c r="AV10" s="46"/>
      <c r="AW10" s="46"/>
      <c r="AX10" s="46"/>
      <c r="AY10" s="46"/>
      <c r="AZ10" s="46"/>
      <c r="BA10" s="46"/>
      <c r="BB10" s="47">
        <f>データ!$W$6</f>
        <v>599.41999999999996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OCgVuahRFbxBqpZjPNcDaw6q03bghO9Zmsmz6U/HrgCzdZZj1xTcDkbZMIUjplD5kluwhVlfVn5bzP6w36IEkg==" saltValue="ht58iFAD72JdyDjMdu7d1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192066</v>
      </c>
      <c r="D6" s="20">
        <f t="shared" si="3"/>
        <v>46</v>
      </c>
      <c r="E6" s="20">
        <f t="shared" si="3"/>
        <v>1</v>
      </c>
      <c r="F6" s="20">
        <f t="shared" si="3"/>
        <v>0</v>
      </c>
      <c r="G6" s="20">
        <f t="shared" si="3"/>
        <v>5</v>
      </c>
      <c r="H6" s="20" t="str">
        <f t="shared" si="3"/>
        <v>山梨県　大月市</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47.35</v>
      </c>
      <c r="P6" s="21">
        <f t="shared" si="3"/>
        <v>24.47</v>
      </c>
      <c r="Q6" s="21">
        <f t="shared" si="3"/>
        <v>2266</v>
      </c>
      <c r="R6" s="21">
        <f t="shared" si="3"/>
        <v>21314</v>
      </c>
      <c r="S6" s="21">
        <f t="shared" si="3"/>
        <v>280.25</v>
      </c>
      <c r="T6" s="21">
        <f t="shared" si="3"/>
        <v>76.05</v>
      </c>
      <c r="U6" s="21">
        <f t="shared" si="3"/>
        <v>5173</v>
      </c>
      <c r="V6" s="21">
        <f t="shared" si="3"/>
        <v>8.6300000000000008</v>
      </c>
      <c r="W6" s="21">
        <f t="shared" si="3"/>
        <v>599.41999999999996</v>
      </c>
      <c r="X6" s="22" t="str">
        <f>IF(X7="",NA(),X7)</f>
        <v>-</v>
      </c>
      <c r="Y6" s="22" t="str">
        <f t="shared" ref="Y6:AG6" si="4">IF(Y7="",NA(),Y7)</f>
        <v>-</v>
      </c>
      <c r="Z6" s="22" t="str">
        <f t="shared" si="4"/>
        <v>-</v>
      </c>
      <c r="AA6" s="22" t="str">
        <f t="shared" si="4"/>
        <v>-</v>
      </c>
      <c r="AB6" s="22">
        <f t="shared" si="4"/>
        <v>100.74</v>
      </c>
      <c r="AC6" s="22" t="str">
        <f t="shared" si="4"/>
        <v>-</v>
      </c>
      <c r="AD6" s="22" t="str">
        <f t="shared" si="4"/>
        <v>-</v>
      </c>
      <c r="AE6" s="22" t="str">
        <f t="shared" si="4"/>
        <v>-</v>
      </c>
      <c r="AF6" s="22" t="str">
        <f t="shared" si="4"/>
        <v>-</v>
      </c>
      <c r="AG6" s="22">
        <f t="shared" si="4"/>
        <v>100.59</v>
      </c>
      <c r="AH6" s="21" t="str">
        <f>IF(AH7="","",IF(AH7="-","【-】","【"&amp;SUBSTITUTE(TEXT(AH7,"#,##0.00"),"-","△")&amp;"】"))</f>
        <v>【102.02】</v>
      </c>
      <c r="AI6" s="22" t="str">
        <f>IF(AI7="",NA(),AI7)</f>
        <v>-</v>
      </c>
      <c r="AJ6" s="22" t="str">
        <f t="shared" ref="AJ6:AR6" si="5">IF(AJ7="",NA(),AJ7)</f>
        <v>-</v>
      </c>
      <c r="AK6" s="22" t="str">
        <f t="shared" si="5"/>
        <v>-</v>
      </c>
      <c r="AL6" s="22" t="str">
        <f t="shared" si="5"/>
        <v>-</v>
      </c>
      <c r="AM6" s="22">
        <f t="shared" si="5"/>
        <v>9.24</v>
      </c>
      <c r="AN6" s="22" t="str">
        <f t="shared" si="5"/>
        <v>-</v>
      </c>
      <c r="AO6" s="22" t="str">
        <f t="shared" si="5"/>
        <v>-</v>
      </c>
      <c r="AP6" s="22" t="str">
        <f t="shared" si="5"/>
        <v>-</v>
      </c>
      <c r="AQ6" s="22" t="str">
        <f t="shared" si="5"/>
        <v>-</v>
      </c>
      <c r="AR6" s="22">
        <f t="shared" si="5"/>
        <v>18.309999999999999</v>
      </c>
      <c r="AS6" s="21" t="str">
        <f>IF(AS7="","",IF(AS7="-","【-】","【"&amp;SUBSTITUTE(TEXT(AS7,"#,##0.00"),"-","△")&amp;"】"))</f>
        <v>【26.96】</v>
      </c>
      <c r="AT6" s="22" t="str">
        <f>IF(AT7="",NA(),AT7)</f>
        <v>-</v>
      </c>
      <c r="AU6" s="22" t="str">
        <f t="shared" ref="AU6:BC6" si="6">IF(AU7="",NA(),AU7)</f>
        <v>-</v>
      </c>
      <c r="AV6" s="22" t="str">
        <f t="shared" si="6"/>
        <v>-</v>
      </c>
      <c r="AW6" s="22" t="str">
        <f t="shared" si="6"/>
        <v>-</v>
      </c>
      <c r="AX6" s="22">
        <f t="shared" si="6"/>
        <v>120.7</v>
      </c>
      <c r="AY6" s="22" t="str">
        <f t="shared" si="6"/>
        <v>-</v>
      </c>
      <c r="AZ6" s="22" t="str">
        <f t="shared" si="6"/>
        <v>-</v>
      </c>
      <c r="BA6" s="22" t="str">
        <f t="shared" si="6"/>
        <v>-</v>
      </c>
      <c r="BB6" s="22" t="str">
        <f t="shared" si="6"/>
        <v>-</v>
      </c>
      <c r="BC6" s="22">
        <f t="shared" si="6"/>
        <v>146.79</v>
      </c>
      <c r="BD6" s="21" t="str">
        <f>IF(BD7="","",IF(BD7="-","【-】","【"&amp;SUBSTITUTE(TEXT(BD7,"#,##0.00"),"-","△")&amp;"】"))</f>
        <v>【142.39】</v>
      </c>
      <c r="BE6" s="22" t="str">
        <f>IF(BE7="",NA(),BE7)</f>
        <v>-</v>
      </c>
      <c r="BF6" s="22" t="str">
        <f t="shared" ref="BF6:BN6" si="7">IF(BF7="",NA(),BF7)</f>
        <v>-</v>
      </c>
      <c r="BG6" s="22" t="str">
        <f t="shared" si="7"/>
        <v>-</v>
      </c>
      <c r="BH6" s="22" t="str">
        <f t="shared" si="7"/>
        <v>-</v>
      </c>
      <c r="BI6" s="22">
        <f t="shared" si="7"/>
        <v>2038.06</v>
      </c>
      <c r="BJ6" s="22" t="str">
        <f t="shared" si="7"/>
        <v>-</v>
      </c>
      <c r="BK6" s="22" t="str">
        <f t="shared" si="7"/>
        <v>-</v>
      </c>
      <c r="BL6" s="22" t="str">
        <f t="shared" si="7"/>
        <v>-</v>
      </c>
      <c r="BM6" s="22" t="str">
        <f t="shared" si="7"/>
        <v>-</v>
      </c>
      <c r="BN6" s="22">
        <f t="shared" si="7"/>
        <v>1124.56</v>
      </c>
      <c r="BO6" s="21" t="str">
        <f>IF(BO7="","",IF(BO7="-","【-】","【"&amp;SUBSTITUTE(TEXT(BO7,"#,##0.00"),"-","△")&amp;"】"))</f>
        <v>【1,043.36】</v>
      </c>
      <c r="BP6" s="22" t="str">
        <f>IF(BP7="",NA(),BP7)</f>
        <v>-</v>
      </c>
      <c r="BQ6" s="22" t="str">
        <f t="shared" ref="BQ6:BY6" si="8">IF(BQ7="",NA(),BQ7)</f>
        <v>-</v>
      </c>
      <c r="BR6" s="22" t="str">
        <f t="shared" si="8"/>
        <v>-</v>
      </c>
      <c r="BS6" s="22" t="str">
        <f t="shared" si="8"/>
        <v>-</v>
      </c>
      <c r="BT6" s="22">
        <f t="shared" si="8"/>
        <v>61.03</v>
      </c>
      <c r="BU6" s="22" t="str">
        <f t="shared" si="8"/>
        <v>-</v>
      </c>
      <c r="BV6" s="22" t="str">
        <f t="shared" si="8"/>
        <v>-</v>
      </c>
      <c r="BW6" s="22" t="str">
        <f t="shared" si="8"/>
        <v>-</v>
      </c>
      <c r="BX6" s="22" t="str">
        <f t="shared" si="8"/>
        <v>-</v>
      </c>
      <c r="BY6" s="22">
        <f t="shared" si="8"/>
        <v>53.53</v>
      </c>
      <c r="BZ6" s="21" t="str">
        <f>IF(BZ7="","",IF(BZ7="-","【-】","【"&amp;SUBSTITUTE(TEXT(BZ7,"#,##0.00"),"-","△")&amp;"】"))</f>
        <v>【56.19】</v>
      </c>
      <c r="CA6" s="22" t="str">
        <f>IF(CA7="",NA(),CA7)</f>
        <v>-</v>
      </c>
      <c r="CB6" s="22" t="str">
        <f t="shared" ref="CB6:CJ6" si="9">IF(CB7="",NA(),CB7)</f>
        <v>-</v>
      </c>
      <c r="CC6" s="22" t="str">
        <f t="shared" si="9"/>
        <v>-</v>
      </c>
      <c r="CD6" s="22" t="str">
        <f t="shared" si="9"/>
        <v>-</v>
      </c>
      <c r="CE6" s="22">
        <f t="shared" si="9"/>
        <v>174.79</v>
      </c>
      <c r="CF6" s="22" t="str">
        <f t="shared" si="9"/>
        <v>-</v>
      </c>
      <c r="CG6" s="22" t="str">
        <f t="shared" si="9"/>
        <v>-</v>
      </c>
      <c r="CH6" s="22" t="str">
        <f t="shared" si="9"/>
        <v>-</v>
      </c>
      <c r="CI6" s="22" t="str">
        <f t="shared" si="9"/>
        <v>-</v>
      </c>
      <c r="CJ6" s="22">
        <f t="shared" si="9"/>
        <v>236.73</v>
      </c>
      <c r="CK6" s="21" t="str">
        <f>IF(CK7="","",IF(CK7="-","【-】","【"&amp;SUBSTITUTE(TEXT(CK7,"#,##0.00"),"-","△")&amp;"】"))</f>
        <v>【285.60】</v>
      </c>
      <c r="CL6" s="22" t="str">
        <f>IF(CL7="",NA(),CL7)</f>
        <v>-</v>
      </c>
      <c r="CM6" s="22" t="str">
        <f t="shared" ref="CM6:CU6" si="10">IF(CM7="",NA(),CM7)</f>
        <v>-</v>
      </c>
      <c r="CN6" s="22" t="str">
        <f t="shared" si="10"/>
        <v>-</v>
      </c>
      <c r="CO6" s="22" t="str">
        <f t="shared" si="10"/>
        <v>-</v>
      </c>
      <c r="CP6" s="22">
        <f t="shared" si="10"/>
        <v>57.02</v>
      </c>
      <c r="CQ6" s="22" t="str">
        <f t="shared" si="10"/>
        <v>-</v>
      </c>
      <c r="CR6" s="22" t="str">
        <f t="shared" si="10"/>
        <v>-</v>
      </c>
      <c r="CS6" s="22" t="str">
        <f t="shared" si="10"/>
        <v>-</v>
      </c>
      <c r="CT6" s="22" t="str">
        <f t="shared" si="10"/>
        <v>-</v>
      </c>
      <c r="CU6" s="22">
        <f t="shared" si="10"/>
        <v>56.35</v>
      </c>
      <c r="CV6" s="21" t="str">
        <f>IF(CV7="","",IF(CV7="-","【-】","【"&amp;SUBSTITUTE(TEXT(CV7,"#,##0.00"),"-","△")&amp;"】"))</f>
        <v>【48.33】</v>
      </c>
      <c r="CW6" s="22" t="str">
        <f>IF(CW7="",NA(),CW7)</f>
        <v>-</v>
      </c>
      <c r="CX6" s="22" t="str">
        <f t="shared" ref="CX6:DF6" si="11">IF(CX7="",NA(),CX7)</f>
        <v>-</v>
      </c>
      <c r="CY6" s="22" t="str">
        <f t="shared" si="11"/>
        <v>-</v>
      </c>
      <c r="CZ6" s="22" t="str">
        <f t="shared" si="11"/>
        <v>-</v>
      </c>
      <c r="DA6" s="22">
        <f t="shared" si="11"/>
        <v>67.739999999999995</v>
      </c>
      <c r="DB6" s="22" t="str">
        <f t="shared" si="11"/>
        <v>-</v>
      </c>
      <c r="DC6" s="22" t="str">
        <f t="shared" si="11"/>
        <v>-</v>
      </c>
      <c r="DD6" s="22" t="str">
        <f t="shared" si="11"/>
        <v>-</v>
      </c>
      <c r="DE6" s="22" t="str">
        <f t="shared" si="11"/>
        <v>-</v>
      </c>
      <c r="DF6" s="22">
        <f t="shared" si="11"/>
        <v>69.33</v>
      </c>
      <c r="DG6" s="21" t="str">
        <f>IF(DG7="","",IF(DG7="-","【-】","【"&amp;SUBSTITUTE(TEXT(DG7,"#,##0.00"),"-","△")&amp;"】"))</f>
        <v>【70.34】</v>
      </c>
      <c r="DH6" s="22" t="str">
        <f>IF(DH7="",NA(),DH7)</f>
        <v>-</v>
      </c>
      <c r="DI6" s="22" t="str">
        <f t="shared" ref="DI6:DQ6" si="12">IF(DI7="",NA(),DI7)</f>
        <v>-</v>
      </c>
      <c r="DJ6" s="22" t="str">
        <f t="shared" si="12"/>
        <v>-</v>
      </c>
      <c r="DK6" s="22" t="str">
        <f t="shared" si="12"/>
        <v>-</v>
      </c>
      <c r="DL6" s="22">
        <f t="shared" si="12"/>
        <v>3.75</v>
      </c>
      <c r="DM6" s="22" t="str">
        <f t="shared" si="12"/>
        <v>-</v>
      </c>
      <c r="DN6" s="22" t="str">
        <f t="shared" si="12"/>
        <v>-</v>
      </c>
      <c r="DO6" s="22" t="str">
        <f t="shared" si="12"/>
        <v>-</v>
      </c>
      <c r="DP6" s="22" t="str">
        <f t="shared" si="12"/>
        <v>-</v>
      </c>
      <c r="DQ6" s="22">
        <f t="shared" si="12"/>
        <v>37.619999999999997</v>
      </c>
      <c r="DR6" s="21" t="str">
        <f>IF(DR7="","",IF(DR7="-","【-】","【"&amp;SUBSTITUTE(TEXT(DR7,"#,##0.00"),"-","△")&amp;"】"))</f>
        <v>【35.50】</v>
      </c>
      <c r="DS6" s="22" t="str">
        <f>IF(DS7="",NA(),DS7)</f>
        <v>-</v>
      </c>
      <c r="DT6" s="22" t="str">
        <f t="shared" ref="DT6:EB6" si="13">IF(DT7="",NA(),DT7)</f>
        <v>-</v>
      </c>
      <c r="DU6" s="22" t="str">
        <f t="shared" si="13"/>
        <v>-</v>
      </c>
      <c r="DV6" s="22" t="str">
        <f t="shared" si="13"/>
        <v>-</v>
      </c>
      <c r="DW6" s="22">
        <f t="shared" si="13"/>
        <v>34.22</v>
      </c>
      <c r="DX6" s="22" t="str">
        <f t="shared" si="13"/>
        <v>-</v>
      </c>
      <c r="DY6" s="22" t="str">
        <f t="shared" si="13"/>
        <v>-</v>
      </c>
      <c r="DZ6" s="22" t="str">
        <f t="shared" si="13"/>
        <v>-</v>
      </c>
      <c r="EA6" s="22" t="str">
        <f t="shared" si="13"/>
        <v>-</v>
      </c>
      <c r="EB6" s="22">
        <f t="shared" si="13"/>
        <v>15.2</v>
      </c>
      <c r="EC6" s="21" t="str">
        <f>IF(EC7="","",IF(EC7="-","【-】","【"&amp;SUBSTITUTE(TEXT(EC7,"#,##0.00"),"-","△")&amp;"】"))</f>
        <v>【16.16】</v>
      </c>
      <c r="ED6" s="22" t="str">
        <f>IF(ED7="",NA(),ED7)</f>
        <v>-</v>
      </c>
      <c r="EE6" s="22" t="str">
        <f t="shared" ref="EE6:EM6" si="14">IF(EE7="",NA(),EE7)</f>
        <v>-</v>
      </c>
      <c r="EF6" s="22" t="str">
        <f t="shared" si="14"/>
        <v>-</v>
      </c>
      <c r="EG6" s="22" t="str">
        <f t="shared" si="14"/>
        <v>-</v>
      </c>
      <c r="EH6" s="22">
        <f t="shared" si="14"/>
        <v>0.18</v>
      </c>
      <c r="EI6" s="22" t="str">
        <f t="shared" si="14"/>
        <v>-</v>
      </c>
      <c r="EJ6" s="22" t="str">
        <f t="shared" si="14"/>
        <v>-</v>
      </c>
      <c r="EK6" s="22" t="str">
        <f t="shared" si="14"/>
        <v>-</v>
      </c>
      <c r="EL6" s="22" t="str">
        <f t="shared" si="14"/>
        <v>-</v>
      </c>
      <c r="EM6" s="22">
        <f t="shared" si="14"/>
        <v>0.17</v>
      </c>
      <c r="EN6" s="21" t="str">
        <f>IF(EN7="","",IF(EN7="-","【-】","【"&amp;SUBSTITUTE(TEXT(EN7,"#,##0.00"),"-","△")&amp;"】"))</f>
        <v>【0.28】</v>
      </c>
    </row>
    <row r="7" spans="1:144" s="23" customFormat="1" x14ac:dyDescent="0.15">
      <c r="A7" s="15"/>
      <c r="B7" s="24">
        <v>2024</v>
      </c>
      <c r="C7" s="24">
        <v>192066</v>
      </c>
      <c r="D7" s="24">
        <v>46</v>
      </c>
      <c r="E7" s="24">
        <v>1</v>
      </c>
      <c r="F7" s="24">
        <v>0</v>
      </c>
      <c r="G7" s="24">
        <v>5</v>
      </c>
      <c r="H7" s="24" t="s">
        <v>93</v>
      </c>
      <c r="I7" s="24" t="s">
        <v>94</v>
      </c>
      <c r="J7" s="24" t="s">
        <v>95</v>
      </c>
      <c r="K7" s="24" t="s">
        <v>96</v>
      </c>
      <c r="L7" s="24" t="s">
        <v>97</v>
      </c>
      <c r="M7" s="24" t="s">
        <v>98</v>
      </c>
      <c r="N7" s="25" t="s">
        <v>99</v>
      </c>
      <c r="O7" s="25">
        <v>47.35</v>
      </c>
      <c r="P7" s="25">
        <v>24.47</v>
      </c>
      <c r="Q7" s="25">
        <v>2266</v>
      </c>
      <c r="R7" s="25">
        <v>21314</v>
      </c>
      <c r="S7" s="25">
        <v>280.25</v>
      </c>
      <c r="T7" s="25">
        <v>76.05</v>
      </c>
      <c r="U7" s="25">
        <v>5173</v>
      </c>
      <c r="V7" s="25">
        <v>8.6300000000000008</v>
      </c>
      <c r="W7" s="25">
        <v>599.41999999999996</v>
      </c>
      <c r="X7" s="25" t="s">
        <v>99</v>
      </c>
      <c r="Y7" s="25" t="s">
        <v>99</v>
      </c>
      <c r="Z7" s="25" t="s">
        <v>99</v>
      </c>
      <c r="AA7" s="25" t="s">
        <v>99</v>
      </c>
      <c r="AB7" s="25">
        <v>100.74</v>
      </c>
      <c r="AC7" s="25" t="s">
        <v>99</v>
      </c>
      <c r="AD7" s="25" t="s">
        <v>99</v>
      </c>
      <c r="AE7" s="25" t="s">
        <v>99</v>
      </c>
      <c r="AF7" s="25" t="s">
        <v>99</v>
      </c>
      <c r="AG7" s="25">
        <v>100.59</v>
      </c>
      <c r="AH7" s="25">
        <v>102.02</v>
      </c>
      <c r="AI7" s="25" t="s">
        <v>99</v>
      </c>
      <c r="AJ7" s="25" t="s">
        <v>99</v>
      </c>
      <c r="AK7" s="25" t="s">
        <v>99</v>
      </c>
      <c r="AL7" s="25" t="s">
        <v>99</v>
      </c>
      <c r="AM7" s="25">
        <v>9.24</v>
      </c>
      <c r="AN7" s="25" t="s">
        <v>99</v>
      </c>
      <c r="AO7" s="25" t="s">
        <v>99</v>
      </c>
      <c r="AP7" s="25" t="s">
        <v>99</v>
      </c>
      <c r="AQ7" s="25" t="s">
        <v>99</v>
      </c>
      <c r="AR7" s="25">
        <v>18.309999999999999</v>
      </c>
      <c r="AS7" s="25">
        <v>26.96</v>
      </c>
      <c r="AT7" s="25" t="s">
        <v>99</v>
      </c>
      <c r="AU7" s="25" t="s">
        <v>99</v>
      </c>
      <c r="AV7" s="25" t="s">
        <v>99</v>
      </c>
      <c r="AW7" s="25" t="s">
        <v>99</v>
      </c>
      <c r="AX7" s="25">
        <v>120.7</v>
      </c>
      <c r="AY7" s="25" t="s">
        <v>99</v>
      </c>
      <c r="AZ7" s="25" t="s">
        <v>99</v>
      </c>
      <c r="BA7" s="25" t="s">
        <v>99</v>
      </c>
      <c r="BB7" s="25" t="s">
        <v>99</v>
      </c>
      <c r="BC7" s="25">
        <v>146.79</v>
      </c>
      <c r="BD7" s="25">
        <v>142.38999999999999</v>
      </c>
      <c r="BE7" s="25" t="s">
        <v>99</v>
      </c>
      <c r="BF7" s="25" t="s">
        <v>99</v>
      </c>
      <c r="BG7" s="25" t="s">
        <v>99</v>
      </c>
      <c r="BH7" s="25" t="s">
        <v>99</v>
      </c>
      <c r="BI7" s="25">
        <v>2038.06</v>
      </c>
      <c r="BJ7" s="25" t="s">
        <v>99</v>
      </c>
      <c r="BK7" s="25" t="s">
        <v>99</v>
      </c>
      <c r="BL7" s="25" t="s">
        <v>99</v>
      </c>
      <c r="BM7" s="25" t="s">
        <v>99</v>
      </c>
      <c r="BN7" s="25">
        <v>1124.56</v>
      </c>
      <c r="BO7" s="25">
        <v>1043.3599999999999</v>
      </c>
      <c r="BP7" s="25" t="s">
        <v>99</v>
      </c>
      <c r="BQ7" s="25" t="s">
        <v>99</v>
      </c>
      <c r="BR7" s="25" t="s">
        <v>99</v>
      </c>
      <c r="BS7" s="25" t="s">
        <v>99</v>
      </c>
      <c r="BT7" s="25">
        <v>61.03</v>
      </c>
      <c r="BU7" s="25" t="s">
        <v>99</v>
      </c>
      <c r="BV7" s="25" t="s">
        <v>99</v>
      </c>
      <c r="BW7" s="25" t="s">
        <v>99</v>
      </c>
      <c r="BX7" s="25" t="s">
        <v>99</v>
      </c>
      <c r="BY7" s="25">
        <v>53.53</v>
      </c>
      <c r="BZ7" s="25">
        <v>56.19</v>
      </c>
      <c r="CA7" s="25" t="s">
        <v>99</v>
      </c>
      <c r="CB7" s="25" t="s">
        <v>99</v>
      </c>
      <c r="CC7" s="25" t="s">
        <v>99</v>
      </c>
      <c r="CD7" s="25" t="s">
        <v>99</v>
      </c>
      <c r="CE7" s="25">
        <v>174.79</v>
      </c>
      <c r="CF7" s="25" t="s">
        <v>99</v>
      </c>
      <c r="CG7" s="25" t="s">
        <v>99</v>
      </c>
      <c r="CH7" s="25" t="s">
        <v>99</v>
      </c>
      <c r="CI7" s="25" t="s">
        <v>99</v>
      </c>
      <c r="CJ7" s="25">
        <v>236.73</v>
      </c>
      <c r="CK7" s="25">
        <v>285.60000000000002</v>
      </c>
      <c r="CL7" s="25" t="s">
        <v>99</v>
      </c>
      <c r="CM7" s="25" t="s">
        <v>99</v>
      </c>
      <c r="CN7" s="25" t="s">
        <v>99</v>
      </c>
      <c r="CO7" s="25" t="s">
        <v>99</v>
      </c>
      <c r="CP7" s="25">
        <v>57.02</v>
      </c>
      <c r="CQ7" s="25" t="s">
        <v>99</v>
      </c>
      <c r="CR7" s="25" t="s">
        <v>99</v>
      </c>
      <c r="CS7" s="25" t="s">
        <v>99</v>
      </c>
      <c r="CT7" s="25" t="s">
        <v>99</v>
      </c>
      <c r="CU7" s="25">
        <v>56.35</v>
      </c>
      <c r="CV7" s="25">
        <v>48.33</v>
      </c>
      <c r="CW7" s="25" t="s">
        <v>99</v>
      </c>
      <c r="CX7" s="25" t="s">
        <v>99</v>
      </c>
      <c r="CY7" s="25" t="s">
        <v>99</v>
      </c>
      <c r="CZ7" s="25" t="s">
        <v>99</v>
      </c>
      <c r="DA7" s="25">
        <v>67.739999999999995</v>
      </c>
      <c r="DB7" s="25" t="s">
        <v>99</v>
      </c>
      <c r="DC7" s="25" t="s">
        <v>99</v>
      </c>
      <c r="DD7" s="25" t="s">
        <v>99</v>
      </c>
      <c r="DE7" s="25" t="s">
        <v>99</v>
      </c>
      <c r="DF7" s="25">
        <v>69.33</v>
      </c>
      <c r="DG7" s="25">
        <v>70.34</v>
      </c>
      <c r="DH7" s="25" t="s">
        <v>99</v>
      </c>
      <c r="DI7" s="25" t="s">
        <v>99</v>
      </c>
      <c r="DJ7" s="25" t="s">
        <v>99</v>
      </c>
      <c r="DK7" s="25" t="s">
        <v>99</v>
      </c>
      <c r="DL7" s="25">
        <v>3.75</v>
      </c>
      <c r="DM7" s="25" t="s">
        <v>99</v>
      </c>
      <c r="DN7" s="25" t="s">
        <v>99</v>
      </c>
      <c r="DO7" s="25" t="s">
        <v>99</v>
      </c>
      <c r="DP7" s="25" t="s">
        <v>99</v>
      </c>
      <c r="DQ7" s="25">
        <v>37.619999999999997</v>
      </c>
      <c r="DR7" s="25">
        <v>35.5</v>
      </c>
      <c r="DS7" s="25" t="s">
        <v>99</v>
      </c>
      <c r="DT7" s="25" t="s">
        <v>99</v>
      </c>
      <c r="DU7" s="25" t="s">
        <v>99</v>
      </c>
      <c r="DV7" s="25" t="s">
        <v>99</v>
      </c>
      <c r="DW7" s="25">
        <v>34.22</v>
      </c>
      <c r="DX7" s="25" t="s">
        <v>99</v>
      </c>
      <c r="DY7" s="25" t="s">
        <v>99</v>
      </c>
      <c r="DZ7" s="25" t="s">
        <v>99</v>
      </c>
      <c r="EA7" s="25" t="s">
        <v>99</v>
      </c>
      <c r="EB7" s="25">
        <v>15.2</v>
      </c>
      <c r="EC7" s="25">
        <v>16.16</v>
      </c>
      <c r="ED7" s="25" t="s">
        <v>99</v>
      </c>
      <c r="EE7" s="25" t="s">
        <v>99</v>
      </c>
      <c r="EF7" s="25" t="s">
        <v>99</v>
      </c>
      <c r="EG7" s="25" t="s">
        <v>99</v>
      </c>
      <c r="EH7" s="25">
        <v>0.18</v>
      </c>
      <c r="EI7" s="25" t="s">
        <v>99</v>
      </c>
      <c r="EJ7" s="25" t="s">
        <v>99</v>
      </c>
      <c r="EK7" s="25" t="s">
        <v>99</v>
      </c>
      <c r="EL7" s="25" t="s">
        <v>99</v>
      </c>
      <c r="EM7" s="25">
        <v>0.17</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2026-01-30T04:12:17Z</cp:lastPrinted>
  <dcterms:created xsi:type="dcterms:W3CDTF">2025-12-12T09:16:11Z</dcterms:created>
  <dcterms:modified xsi:type="dcterms:W3CDTF">2026-02-02T01:09:58Z</dcterms:modified>
  <cp:category/>
</cp:coreProperties>
</file>