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A3A5B292-C0A4-44D1-B6C2-8F883C212D92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78" i="1" l="1"/>
  <c r="F180" i="1"/>
  <c r="F178" i="1" s="1"/>
  <c r="F179" i="1"/>
  <c r="L178" i="1"/>
  <c r="L181" i="1" s="1"/>
  <c r="K178" i="1"/>
  <c r="K181" i="1" s="1"/>
  <c r="J178" i="1"/>
  <c r="I178" i="1"/>
  <c r="I181" i="1" s="1"/>
  <c r="H178" i="1"/>
  <c r="H181" i="1" s="1"/>
  <c r="G178" i="1"/>
  <c r="G181" i="1" s="1"/>
  <c r="E178" i="1"/>
  <c r="C181" i="1"/>
  <c r="C176" i="1"/>
  <c r="M179" i="1"/>
  <c r="J181" i="1"/>
  <c r="E181" i="1"/>
  <c r="G173" i="1"/>
  <c r="G176" i="1" s="1"/>
  <c r="L176" i="1"/>
  <c r="F175" i="1"/>
  <c r="M175" i="1" s="1"/>
  <c r="F174" i="1"/>
  <c r="F173" i="1" s="1"/>
  <c r="F176" i="1" s="1"/>
  <c r="L173" i="1"/>
  <c r="K173" i="1"/>
  <c r="K176" i="1" s="1"/>
  <c r="J173" i="1"/>
  <c r="J176" i="1" s="1"/>
  <c r="I173" i="1"/>
  <c r="I176" i="1" s="1"/>
  <c r="H173" i="1"/>
  <c r="H176" i="1" s="1"/>
  <c r="E173" i="1"/>
  <c r="E176" i="1" s="1"/>
  <c r="D173" i="1"/>
  <c r="D176" i="1" s="1"/>
  <c r="J171" i="1"/>
  <c r="M170" i="1"/>
  <c r="M169" i="1"/>
  <c r="L168" i="1"/>
  <c r="L171" i="1" s="1"/>
  <c r="K168" i="1"/>
  <c r="K171" i="1" s="1"/>
  <c r="J168" i="1"/>
  <c r="I168" i="1"/>
  <c r="I171" i="1" s="1"/>
  <c r="H168" i="1"/>
  <c r="H171" i="1" s="1"/>
  <c r="G168" i="1"/>
  <c r="G171" i="1" s="1"/>
  <c r="F168" i="1"/>
  <c r="F171" i="1" s="1"/>
  <c r="E168" i="1"/>
  <c r="E171" i="1" s="1"/>
  <c r="D168" i="1"/>
  <c r="D171" i="1" s="1"/>
  <c r="D163" i="1"/>
  <c r="C171" i="1"/>
  <c r="M178" i="1" l="1"/>
  <c r="M181" i="1" s="1"/>
  <c r="F181" i="1"/>
  <c r="M174" i="1"/>
  <c r="D181" i="1"/>
  <c r="M180" i="1"/>
  <c r="M173" i="1"/>
  <c r="M176" i="1" s="1"/>
  <c r="M168" i="1"/>
  <c r="M171" i="1" s="1"/>
  <c r="M165" i="1"/>
  <c r="M164" i="1"/>
  <c r="L163" i="1"/>
  <c r="L166" i="1" s="1"/>
  <c r="K163" i="1"/>
  <c r="K166" i="1" s="1"/>
  <c r="J163" i="1"/>
  <c r="J166" i="1" s="1"/>
  <c r="I163" i="1"/>
  <c r="I166" i="1" s="1"/>
  <c r="H163" i="1"/>
  <c r="H166" i="1" s="1"/>
  <c r="G163" i="1"/>
  <c r="G166" i="1" s="1"/>
  <c r="F163" i="1"/>
  <c r="F166" i="1" s="1"/>
  <c r="E163" i="1"/>
  <c r="E166" i="1" s="1"/>
  <c r="C166" i="1"/>
  <c r="M163" i="1" l="1"/>
  <c r="M166" i="1" s="1"/>
  <c r="D166" i="1"/>
  <c r="M158" i="1"/>
  <c r="C159" i="1"/>
  <c r="C158" i="1" l="1"/>
  <c r="G161" i="1" s="1"/>
  <c r="M153" i="1"/>
  <c r="C155" i="1"/>
  <c r="C154" i="1"/>
  <c r="C153" i="1" l="1"/>
  <c r="K156" i="1" s="1"/>
  <c r="M161" i="1"/>
  <c r="H156" i="1"/>
  <c r="I156" i="1"/>
  <c r="C156" i="1"/>
  <c r="D156" i="1"/>
  <c r="L156" i="1"/>
  <c r="E156" i="1"/>
  <c r="F156" i="1"/>
  <c r="G156" i="1"/>
  <c r="J156" i="1"/>
  <c r="M146" i="1"/>
  <c r="L146" i="1"/>
  <c r="K146" i="1"/>
  <c r="J146" i="1"/>
  <c r="I146" i="1"/>
  <c r="H146" i="1"/>
  <c r="G146" i="1"/>
  <c r="F146" i="1"/>
  <c r="E146" i="1"/>
  <c r="D146" i="1"/>
  <c r="C146" i="1"/>
  <c r="C150" i="1"/>
  <c r="C149" i="1"/>
  <c r="M148" i="1"/>
  <c r="M156" i="1" l="1"/>
  <c r="C148" i="1"/>
  <c r="K151" i="1" s="1"/>
  <c r="L151" i="1"/>
  <c r="E151" i="1"/>
  <c r="J151" i="1"/>
  <c r="I151" i="1"/>
  <c r="C160" i="1"/>
  <c r="L141" i="1"/>
  <c r="K141" i="1"/>
  <c r="J141" i="1"/>
  <c r="I141" i="1"/>
  <c r="H141" i="1"/>
  <c r="G141" i="1"/>
  <c r="F141" i="1"/>
  <c r="E141" i="1"/>
  <c r="D141" i="1"/>
  <c r="C141" i="1"/>
  <c r="M140" i="1"/>
  <c r="M139" i="1"/>
  <c r="M138" i="1"/>
  <c r="M141" i="1" s="1"/>
  <c r="L136" i="1"/>
  <c r="K136" i="1"/>
  <c r="J136" i="1"/>
  <c r="I136" i="1"/>
  <c r="H136" i="1"/>
  <c r="G136" i="1"/>
  <c r="F136" i="1"/>
  <c r="E136" i="1"/>
  <c r="D136" i="1"/>
  <c r="C136" i="1"/>
  <c r="M135" i="1"/>
  <c r="M134" i="1"/>
  <c r="M133" i="1"/>
  <c r="M136" i="1" s="1"/>
  <c r="L131" i="1"/>
  <c r="K131" i="1"/>
  <c r="J131" i="1"/>
  <c r="I131" i="1"/>
  <c r="H131" i="1"/>
  <c r="G131" i="1"/>
  <c r="F131" i="1"/>
  <c r="E131" i="1"/>
  <c r="D131" i="1"/>
  <c r="C131" i="1"/>
  <c r="M130" i="1"/>
  <c r="M129" i="1"/>
  <c r="M128" i="1"/>
  <c r="M131" i="1" s="1"/>
  <c r="L126" i="1"/>
  <c r="K126" i="1"/>
  <c r="J126" i="1"/>
  <c r="I126" i="1"/>
  <c r="H126" i="1"/>
  <c r="G126" i="1"/>
  <c r="F126" i="1"/>
  <c r="E126" i="1"/>
  <c r="D126" i="1"/>
  <c r="C126" i="1"/>
  <c r="M125" i="1"/>
  <c r="M124" i="1"/>
  <c r="M123" i="1"/>
  <c r="M126" i="1" s="1"/>
  <c r="L121" i="1"/>
  <c r="K121" i="1"/>
  <c r="J121" i="1"/>
  <c r="I121" i="1"/>
  <c r="H121" i="1"/>
  <c r="G121" i="1"/>
  <c r="F121" i="1"/>
  <c r="E121" i="1"/>
  <c r="D121" i="1"/>
  <c r="C121" i="1"/>
  <c r="M120" i="1"/>
  <c r="M119" i="1"/>
  <c r="M118" i="1"/>
  <c r="M121" i="1" s="1"/>
  <c r="L116" i="1"/>
  <c r="K116" i="1"/>
  <c r="J116" i="1"/>
  <c r="I116" i="1"/>
  <c r="H116" i="1"/>
  <c r="G116" i="1"/>
  <c r="F116" i="1"/>
  <c r="E116" i="1"/>
  <c r="D116" i="1"/>
  <c r="C116" i="1"/>
  <c r="M115" i="1"/>
  <c r="M114" i="1"/>
  <c r="M113" i="1"/>
  <c r="M116" i="1" s="1"/>
  <c r="L111" i="1"/>
  <c r="K111" i="1"/>
  <c r="J111" i="1"/>
  <c r="I111" i="1"/>
  <c r="H111" i="1"/>
  <c r="G111" i="1"/>
  <c r="F111" i="1"/>
  <c r="E111" i="1"/>
  <c r="D111" i="1"/>
  <c r="C111" i="1"/>
  <c r="M110" i="1"/>
  <c r="M109" i="1"/>
  <c r="M108" i="1"/>
  <c r="M111" i="1" s="1"/>
  <c r="L106" i="1"/>
  <c r="K106" i="1"/>
  <c r="J106" i="1"/>
  <c r="I106" i="1"/>
  <c r="H106" i="1"/>
  <c r="G106" i="1"/>
  <c r="F106" i="1"/>
  <c r="E106" i="1"/>
  <c r="D106" i="1"/>
  <c r="C106" i="1"/>
  <c r="M105" i="1"/>
  <c r="M104" i="1"/>
  <c r="M103" i="1"/>
  <c r="M106" i="1" s="1"/>
  <c r="L101" i="1"/>
  <c r="K101" i="1"/>
  <c r="J101" i="1"/>
  <c r="I101" i="1"/>
  <c r="H101" i="1"/>
  <c r="G101" i="1"/>
  <c r="F101" i="1"/>
  <c r="E101" i="1"/>
  <c r="D101" i="1"/>
  <c r="C101" i="1"/>
  <c r="M100" i="1"/>
  <c r="M99" i="1"/>
  <c r="M98" i="1"/>
  <c r="M101" i="1" s="1"/>
  <c r="L96" i="1"/>
  <c r="K96" i="1"/>
  <c r="J96" i="1"/>
  <c r="I96" i="1"/>
  <c r="H96" i="1"/>
  <c r="G96" i="1"/>
  <c r="F96" i="1"/>
  <c r="E96" i="1"/>
  <c r="D96" i="1"/>
  <c r="C96" i="1"/>
  <c r="M95" i="1"/>
  <c r="M94" i="1"/>
  <c r="M93" i="1"/>
  <c r="M96" i="1" s="1"/>
  <c r="M151" i="1" l="1"/>
  <c r="D151" i="1"/>
  <c r="C151" i="1"/>
  <c r="H151" i="1"/>
  <c r="F151" i="1"/>
  <c r="G151" i="1"/>
  <c r="F161" i="1"/>
  <c r="H161" i="1"/>
  <c r="C161" i="1"/>
  <c r="D161" i="1"/>
  <c r="E161" i="1"/>
  <c r="L161" i="1"/>
  <c r="J161" i="1"/>
  <c r="K161" i="1"/>
  <c r="I161" i="1"/>
</calcChain>
</file>

<file path=xl/sharedStrings.xml><?xml version="1.0" encoding="utf-8"?>
<sst xmlns="http://schemas.openxmlformats.org/spreadsheetml/2006/main" count="192" uniqueCount="24">
  <si>
    <t>第３０表　悪性新生物（がん）死亡数，性・部位・年次別</t>
  </si>
  <si>
    <t>－山梨県－</t>
  </si>
  <si>
    <t>総　　数</t>
  </si>
  <si>
    <t>食道</t>
  </si>
  <si>
    <t>胃</t>
  </si>
  <si>
    <t>結腸・　　直腸Ｓ字状結腸移行部</t>
  </si>
  <si>
    <t>肝及び肝内胆管</t>
  </si>
  <si>
    <t>膵</t>
  </si>
  <si>
    <t>気管・　気管支及び肺</t>
  </si>
  <si>
    <t>乳房</t>
  </si>
  <si>
    <t>子宮</t>
  </si>
  <si>
    <t>白血病</t>
  </si>
  <si>
    <t>その他</t>
  </si>
  <si>
    <t>平成元</t>
  </si>
  <si>
    <t>総　数</t>
  </si>
  <si>
    <t>男</t>
  </si>
  <si>
    <t>…</t>
  </si>
  <si>
    <t>女</t>
  </si>
  <si>
    <t>割合（％）</t>
  </si>
  <si>
    <t>-</t>
  </si>
  <si>
    <t xml:space="preserve">. </t>
  </si>
  <si>
    <t>　　　　資料：人口動態統計</t>
  </si>
  <si>
    <t xml:space="preserve">. </t>
    <phoneticPr fontId="5"/>
  </si>
  <si>
    <t>令和元</t>
    <rPh sb="0" eb="2">
      <t>レイワ</t>
    </rPh>
    <rPh sb="2" eb="3">
      <t>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</si>
</sst>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_ * #,##0_ ;_ * \-#,##0_ ;_ * \-_ ;_ @_ "/>
    <numFmt numFmtId="178" formatCode="#,##0.00_);[Red]\(#,##0.00\)"/>
    <numFmt numFmtId="179" formatCode="_ * #,##0.0_ ;_ * \-#,##0.0_ ;_ * \-?_ ;_ @_ "/>
    <numFmt numFmtId="180" formatCode="#,##0.00_ "/>
    <numFmt numFmtId="181" formatCode="_ * #,##0_ ;_ * \-#,##0_ ;_ * \-?_ ;_ @_ "/>
    <numFmt numFmtId="182" formatCode="#,##0.0_ "/>
    <numFmt numFmtId="183" formatCode="_ * #,##0.0_ ;_ * \-#,##0.0_ ;_ * &quot;-&quot;_ ;_ @_ "/>
    <numFmt numFmtId="184" formatCode="_ * #,##0.0_ ;_ * \-#,##0.0_ ;_ * \-_ ;_ @_ "/>
  </numFmts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40" fontId="4" fillId="0" borderId="0" applyBorder="0" applyProtection="0">
      <alignment vertical="center"/>
    </xf>
    <xf numFmtId="176" fontId="1" fillId="0" borderId="0">
      <alignment vertical="center" wrapText="1"/>
    </xf>
  </cellStyleXfs>
  <cellXfs count="52">
    <xf numFmtId="0" fontId="0" fillId="0" borderId="0" xfId="0">
      <alignment vertical="center"/>
    </xf>
    <xf numFmtId="177" fontId="3" fillId="0" borderId="0" xfId="0" applyNumberFormat="1" applyFont="1" applyAlignment="1">
      <alignment horizontal="right" vertical="center"/>
    </xf>
    <xf numFmtId="181" fontId="3" fillId="0" borderId="0" xfId="1" applyNumberFormat="1" applyFont="1" applyBorder="1" applyAlignment="1" applyProtection="1"/>
    <xf numFmtId="179" fontId="3" fillId="0" borderId="0" xfId="1" applyNumberFormat="1" applyFont="1" applyBorder="1" applyAlignment="1" applyProtection="1"/>
    <xf numFmtId="183" fontId="3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8" fontId="3" fillId="0" borderId="3" xfId="1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77" fontId="3" fillId="0" borderId="5" xfId="2" applyNumberFormat="1" applyFont="1" applyBorder="1" applyAlignment="1">
      <alignment vertical="center"/>
    </xf>
    <xf numFmtId="177" fontId="3" fillId="0" borderId="0" xfId="2" applyNumberFormat="1" applyFont="1" applyAlignment="1">
      <alignment vertical="center"/>
    </xf>
    <xf numFmtId="177" fontId="3" fillId="0" borderId="0" xfId="2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/>
    </xf>
    <xf numFmtId="178" fontId="1" fillId="0" borderId="0" xfId="0" applyNumberFormat="1" applyFont="1" applyAlignment="1">
      <alignment horizontal="center"/>
    </xf>
    <xf numFmtId="179" fontId="3" fillId="0" borderId="5" xfId="1" applyNumberFormat="1" applyFont="1" applyBorder="1" applyAlignment="1" applyProtection="1"/>
    <xf numFmtId="178" fontId="0" fillId="0" borderId="0" xfId="0" applyNumberFormat="1">
      <alignment vertical="center"/>
    </xf>
    <xf numFmtId="38" fontId="3" fillId="0" borderId="5" xfId="1" applyNumberFormat="1" applyFont="1" applyBorder="1" applyAlignment="1" applyProtection="1"/>
    <xf numFmtId="38" fontId="3" fillId="0" borderId="0" xfId="1" applyNumberFormat="1" applyFont="1" applyBorder="1" applyAlignment="1" applyProtection="1"/>
    <xf numFmtId="0" fontId="3" fillId="0" borderId="0" xfId="0" applyFont="1" applyAlignment="1"/>
    <xf numFmtId="180" fontId="3" fillId="0" borderId="0" xfId="0" applyNumberFormat="1" applyFont="1" applyAlignment="1"/>
    <xf numFmtId="178" fontId="3" fillId="0" borderId="0" xfId="0" applyNumberFormat="1" applyFont="1">
      <alignment vertical="center"/>
    </xf>
    <xf numFmtId="177" fontId="3" fillId="0" borderId="5" xfId="1" applyNumberFormat="1" applyFont="1" applyBorder="1" applyAlignment="1" applyProtection="1"/>
    <xf numFmtId="177" fontId="3" fillId="0" borderId="0" xfId="1" applyNumberFormat="1" applyFont="1" applyBorder="1" applyAlignment="1" applyProtection="1"/>
    <xf numFmtId="177" fontId="3" fillId="0" borderId="0" xfId="1" applyNumberFormat="1" applyFont="1" applyBorder="1" applyAlignment="1" applyProtection="1">
      <alignment horizontal="right"/>
    </xf>
    <xf numFmtId="181" fontId="3" fillId="0" borderId="5" xfId="1" applyNumberFormat="1" applyFont="1" applyBorder="1" applyAlignment="1" applyProtection="1"/>
    <xf numFmtId="181" fontId="3" fillId="0" borderId="0" xfId="1" applyNumberFormat="1" applyFont="1" applyBorder="1" applyAlignment="1" applyProtection="1">
      <alignment horizontal="right"/>
    </xf>
    <xf numFmtId="177" fontId="3" fillId="0" borderId="0" xfId="0" applyNumberFormat="1" applyFont="1">
      <alignment vertical="center"/>
    </xf>
    <xf numFmtId="182" fontId="3" fillId="0" borderId="0" xfId="1" applyNumberFormat="1" applyFont="1" applyBorder="1" applyAlignment="1" applyProtection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8" fontId="0" fillId="0" borderId="0" xfId="1" applyNumberFormat="1" applyFont="1" applyBorder="1" applyAlignment="1" applyProtection="1">
      <alignment horizontal="center"/>
    </xf>
    <xf numFmtId="177" fontId="0" fillId="0" borderId="0" xfId="1" applyNumberFormat="1" applyFont="1" applyBorder="1" applyAlignment="1" applyProtection="1">
      <alignment horizontal="center"/>
    </xf>
    <xf numFmtId="177" fontId="0" fillId="0" borderId="0" xfId="1" applyNumberFormat="1" applyFont="1" applyBorder="1" applyAlignment="1" applyProtection="1">
      <alignment horizontal="right" vertical="center"/>
    </xf>
    <xf numFmtId="177" fontId="0" fillId="0" borderId="0" xfId="0" applyNumberFormat="1" applyAlignment="1">
      <alignment horizontal="right"/>
    </xf>
    <xf numFmtId="177" fontId="0" fillId="0" borderId="0" xfId="1" applyNumberFormat="1" applyFont="1" applyBorder="1" applyAlignment="1" applyProtection="1">
      <alignment horizontal="right"/>
    </xf>
    <xf numFmtId="177" fontId="0" fillId="0" borderId="0" xfId="0" applyNumberFormat="1" applyAlignment="1"/>
    <xf numFmtId="177" fontId="0" fillId="0" borderId="0" xfId="1" applyNumberFormat="1" applyFont="1" applyBorder="1" applyAlignment="1" applyProtection="1"/>
    <xf numFmtId="184" fontId="3" fillId="0" borderId="0" xfId="1" applyNumberFormat="1" applyFont="1" applyBorder="1" applyAlignment="1" applyProtection="1"/>
    <xf numFmtId="177" fontId="0" fillId="0" borderId="0" xfId="0" applyNumberFormat="1">
      <alignment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38" fontId="0" fillId="0" borderId="1" xfId="1" applyNumberFormat="1" applyFont="1" applyBorder="1" applyAlignment="1" applyProtection="1">
      <alignment horizontal="center"/>
    </xf>
    <xf numFmtId="38" fontId="3" fillId="0" borderId="0" xfId="1" applyNumberFormat="1" applyFont="1" applyBorder="1" applyAlignment="1" applyProtection="1">
      <alignment horizont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7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137" sqref="A137"/>
      <selection pane="bottomRight" activeCell="N174" sqref="N174"/>
    </sheetView>
  </sheetViews>
  <sheetFormatPr defaultColWidth="8.88671875" defaultRowHeight="13.2" x14ac:dyDescent="0.2"/>
  <cols>
    <col min="1" max="1" width="6.44140625" style="37" customWidth="1"/>
    <col min="2" max="2" width="7.77734375" style="38" customWidth="1"/>
    <col min="3" max="4" width="7.109375" style="39" customWidth="1"/>
    <col min="5" max="7" width="7.109375" style="38" customWidth="1"/>
    <col min="8" max="10" width="7.109375" style="39" customWidth="1"/>
    <col min="11" max="13" width="7.109375" style="38" customWidth="1"/>
  </cols>
  <sheetData>
    <row r="1" spans="1:13" ht="22.5" customHeight="1" x14ac:dyDescent="0.2">
      <c r="A1" s="5" t="s">
        <v>0</v>
      </c>
      <c r="B1" s="6"/>
      <c r="C1" s="7"/>
      <c r="D1" s="7"/>
      <c r="E1" s="6"/>
      <c r="F1" s="6"/>
      <c r="G1" s="6"/>
      <c r="H1" s="7"/>
      <c r="I1" s="7"/>
      <c r="J1" s="7"/>
      <c r="K1" s="6"/>
      <c r="L1" s="8"/>
      <c r="M1" s="9" t="s">
        <v>1</v>
      </c>
    </row>
    <row r="2" spans="1:13" s="15" customFormat="1" ht="72.75" customHeight="1" x14ac:dyDescent="0.2">
      <c r="A2" s="10"/>
      <c r="B2" s="10"/>
      <c r="C2" s="11" t="s">
        <v>2</v>
      </c>
      <c r="D2" s="11" t="s">
        <v>3</v>
      </c>
      <c r="E2" s="12" t="s">
        <v>4</v>
      </c>
      <c r="F2" s="13" t="s">
        <v>5</v>
      </c>
      <c r="G2" s="12" t="s">
        <v>6</v>
      </c>
      <c r="H2" s="11" t="s">
        <v>7</v>
      </c>
      <c r="I2" s="11" t="s">
        <v>8</v>
      </c>
      <c r="J2" s="11" t="s">
        <v>9</v>
      </c>
      <c r="K2" s="12" t="s">
        <v>10</v>
      </c>
      <c r="L2" s="12" t="s">
        <v>11</v>
      </c>
      <c r="M2" s="14" t="s">
        <v>12</v>
      </c>
    </row>
    <row r="3" spans="1:13" x14ac:dyDescent="0.2">
      <c r="A3" s="16" t="s">
        <v>13</v>
      </c>
      <c r="B3" s="17" t="s">
        <v>14</v>
      </c>
      <c r="C3" s="18">
        <v>1572</v>
      </c>
      <c r="D3" s="19">
        <v>67</v>
      </c>
      <c r="E3" s="19">
        <v>377</v>
      </c>
      <c r="F3" s="19">
        <v>68</v>
      </c>
      <c r="G3" s="19">
        <v>193</v>
      </c>
      <c r="H3" s="19">
        <v>92</v>
      </c>
      <c r="I3" s="19">
        <v>229</v>
      </c>
      <c r="J3" s="19">
        <v>45</v>
      </c>
      <c r="K3" s="19">
        <v>42</v>
      </c>
      <c r="L3" s="19">
        <v>37</v>
      </c>
      <c r="M3" s="19">
        <v>422</v>
      </c>
    </row>
    <row r="4" spans="1:13" x14ac:dyDescent="0.2">
      <c r="A4" s="16"/>
      <c r="B4" s="17" t="s">
        <v>15</v>
      </c>
      <c r="C4" s="18">
        <v>943</v>
      </c>
      <c r="D4" s="19">
        <v>51</v>
      </c>
      <c r="E4" s="19">
        <v>253</v>
      </c>
      <c r="F4" s="19">
        <v>29</v>
      </c>
      <c r="G4" s="19">
        <v>137</v>
      </c>
      <c r="H4" s="19">
        <v>61</v>
      </c>
      <c r="I4" s="19">
        <v>178</v>
      </c>
      <c r="J4" s="19">
        <v>0</v>
      </c>
      <c r="K4" s="20" t="s">
        <v>16</v>
      </c>
      <c r="L4" s="19">
        <v>25</v>
      </c>
      <c r="M4" s="19">
        <v>209</v>
      </c>
    </row>
    <row r="5" spans="1:13" x14ac:dyDescent="0.2">
      <c r="A5" s="16"/>
      <c r="B5" s="17" t="s">
        <v>17</v>
      </c>
      <c r="C5" s="18">
        <v>629</v>
      </c>
      <c r="D5" s="19">
        <v>16</v>
      </c>
      <c r="E5" s="19">
        <v>124</v>
      </c>
      <c r="F5" s="19">
        <v>39</v>
      </c>
      <c r="G5" s="19">
        <v>56</v>
      </c>
      <c r="H5" s="19">
        <v>31</v>
      </c>
      <c r="I5" s="19">
        <v>51</v>
      </c>
      <c r="J5" s="19">
        <v>45</v>
      </c>
      <c r="K5" s="19">
        <v>42</v>
      </c>
      <c r="L5" s="19">
        <v>12</v>
      </c>
      <c r="M5" s="19">
        <v>213</v>
      </c>
    </row>
    <row r="6" spans="1:13" s="24" customFormat="1" x14ac:dyDescent="0.2">
      <c r="A6" s="21"/>
      <c r="B6" s="22" t="s">
        <v>18</v>
      </c>
      <c r="C6" s="23">
        <v>100</v>
      </c>
      <c r="D6" s="3">
        <v>4.2620865139949098</v>
      </c>
      <c r="E6" s="3">
        <v>23.9821882951654</v>
      </c>
      <c r="F6" s="3">
        <v>4.3256997455470696</v>
      </c>
      <c r="G6" s="3">
        <v>12.2773536895674</v>
      </c>
      <c r="H6" s="3">
        <v>5.8524173027989796</v>
      </c>
      <c r="I6" s="3">
        <v>14.567430025445301</v>
      </c>
      <c r="J6" s="3">
        <v>2.86259541984733</v>
      </c>
      <c r="K6" s="3">
        <v>2.6717557251908399</v>
      </c>
      <c r="L6" s="3">
        <v>2.3536895674300302</v>
      </c>
      <c r="M6" s="3">
        <v>26.844783715012699</v>
      </c>
    </row>
    <row r="7" spans="1:13" ht="9.75" customHeight="1" x14ac:dyDescent="0.2">
      <c r="A7" s="16"/>
      <c r="B7" s="17"/>
      <c r="C7" s="25"/>
      <c r="D7" s="26"/>
      <c r="E7" s="27"/>
      <c r="F7" s="27"/>
      <c r="G7" s="27"/>
      <c r="H7" s="26"/>
      <c r="I7" s="26"/>
      <c r="J7" s="26"/>
      <c r="K7" s="27"/>
      <c r="L7" s="27"/>
      <c r="M7" s="28"/>
    </row>
    <row r="8" spans="1:13" x14ac:dyDescent="0.2">
      <c r="A8" s="16">
        <v>2</v>
      </c>
      <c r="B8" s="17" t="s">
        <v>14</v>
      </c>
      <c r="C8" s="18">
        <v>1617</v>
      </c>
      <c r="D8" s="19">
        <v>45</v>
      </c>
      <c r="E8" s="19">
        <v>341</v>
      </c>
      <c r="F8" s="19">
        <v>71</v>
      </c>
      <c r="G8" s="19">
        <v>245</v>
      </c>
      <c r="H8" s="19">
        <v>93</v>
      </c>
      <c r="I8" s="19">
        <v>239</v>
      </c>
      <c r="J8" s="19">
        <v>33</v>
      </c>
      <c r="K8" s="19">
        <v>27</v>
      </c>
      <c r="L8" s="19">
        <v>36</v>
      </c>
      <c r="M8" s="19">
        <v>487</v>
      </c>
    </row>
    <row r="9" spans="1:13" x14ac:dyDescent="0.2">
      <c r="A9" s="16"/>
      <c r="B9" s="17" t="s">
        <v>15</v>
      </c>
      <c r="C9" s="18">
        <v>960</v>
      </c>
      <c r="D9" s="19">
        <v>37</v>
      </c>
      <c r="E9" s="19">
        <v>227</v>
      </c>
      <c r="F9" s="19">
        <v>39</v>
      </c>
      <c r="G9" s="19">
        <v>174</v>
      </c>
      <c r="H9" s="19">
        <v>55</v>
      </c>
      <c r="I9" s="19">
        <v>167</v>
      </c>
      <c r="J9" s="19">
        <v>0</v>
      </c>
      <c r="K9" s="20" t="s">
        <v>16</v>
      </c>
      <c r="L9" s="19">
        <v>21</v>
      </c>
      <c r="M9" s="19">
        <v>240</v>
      </c>
    </row>
    <row r="10" spans="1:13" x14ac:dyDescent="0.2">
      <c r="A10" s="16"/>
      <c r="B10" s="17" t="s">
        <v>17</v>
      </c>
      <c r="C10" s="18">
        <v>657</v>
      </c>
      <c r="D10" s="19">
        <v>8</v>
      </c>
      <c r="E10" s="19">
        <v>114</v>
      </c>
      <c r="F10" s="19">
        <v>32</v>
      </c>
      <c r="G10" s="19">
        <v>71</v>
      </c>
      <c r="H10" s="19">
        <v>38</v>
      </c>
      <c r="I10" s="19">
        <v>72</v>
      </c>
      <c r="J10" s="19">
        <v>33</v>
      </c>
      <c r="K10" s="19">
        <v>27</v>
      </c>
      <c r="L10" s="19">
        <v>15</v>
      </c>
      <c r="M10" s="19">
        <v>247</v>
      </c>
    </row>
    <row r="11" spans="1:13" s="24" customFormat="1" x14ac:dyDescent="0.2">
      <c r="A11" s="21"/>
      <c r="B11" s="22" t="s">
        <v>18</v>
      </c>
      <c r="C11" s="23">
        <v>100</v>
      </c>
      <c r="D11" s="3">
        <v>2.7829313543599299</v>
      </c>
      <c r="E11" s="3">
        <v>21.0884353741497</v>
      </c>
      <c r="F11" s="3">
        <v>4.3908472479901102</v>
      </c>
      <c r="G11" s="3">
        <v>15.1515151515152</v>
      </c>
      <c r="H11" s="3">
        <v>5.7513914656771803</v>
      </c>
      <c r="I11" s="3">
        <v>14.780457637600501</v>
      </c>
      <c r="J11" s="3">
        <v>2.0408163265306101</v>
      </c>
      <c r="K11" s="3">
        <v>1.6697588126159599</v>
      </c>
      <c r="L11" s="3">
        <v>2.2263450834879399</v>
      </c>
      <c r="M11" s="3">
        <v>30.117501546073001</v>
      </c>
    </row>
    <row r="12" spans="1:13" ht="9.75" customHeight="1" x14ac:dyDescent="0.2">
      <c r="A12" s="16"/>
      <c r="B12" s="17"/>
      <c r="C12" s="25"/>
      <c r="D12" s="26"/>
      <c r="E12" s="27"/>
      <c r="F12" s="27"/>
      <c r="G12" s="27"/>
      <c r="H12" s="26"/>
      <c r="I12" s="26"/>
      <c r="J12" s="26"/>
      <c r="K12" s="27"/>
      <c r="L12" s="27"/>
      <c r="M12" s="28"/>
    </row>
    <row r="13" spans="1:13" x14ac:dyDescent="0.2">
      <c r="A13" s="16">
        <v>3</v>
      </c>
      <c r="B13" s="17" t="s">
        <v>14</v>
      </c>
      <c r="C13" s="18">
        <v>1646</v>
      </c>
      <c r="D13" s="19">
        <v>54</v>
      </c>
      <c r="E13" s="19">
        <v>364</v>
      </c>
      <c r="F13" s="19">
        <v>57</v>
      </c>
      <c r="G13" s="19">
        <v>237</v>
      </c>
      <c r="H13" s="19">
        <v>112</v>
      </c>
      <c r="I13" s="19">
        <v>233</v>
      </c>
      <c r="J13" s="19">
        <v>44</v>
      </c>
      <c r="K13" s="19">
        <v>27</v>
      </c>
      <c r="L13" s="19">
        <v>35</v>
      </c>
      <c r="M13" s="19">
        <v>483</v>
      </c>
    </row>
    <row r="14" spans="1:13" x14ac:dyDescent="0.2">
      <c r="A14" s="16"/>
      <c r="B14" s="17" t="s">
        <v>15</v>
      </c>
      <c r="C14" s="18">
        <v>1006</v>
      </c>
      <c r="D14" s="19">
        <v>49</v>
      </c>
      <c r="E14" s="19">
        <v>240</v>
      </c>
      <c r="F14" s="19">
        <v>33</v>
      </c>
      <c r="G14" s="19">
        <v>172</v>
      </c>
      <c r="H14" s="19">
        <v>57</v>
      </c>
      <c r="I14" s="19">
        <v>175</v>
      </c>
      <c r="J14" s="19">
        <v>1</v>
      </c>
      <c r="K14" s="20" t="s">
        <v>16</v>
      </c>
      <c r="L14" s="19">
        <v>21</v>
      </c>
      <c r="M14" s="19">
        <v>258</v>
      </c>
    </row>
    <row r="15" spans="1:13" x14ac:dyDescent="0.2">
      <c r="A15" s="16"/>
      <c r="B15" s="17" t="s">
        <v>17</v>
      </c>
      <c r="C15" s="18">
        <v>640</v>
      </c>
      <c r="D15" s="19">
        <v>5</v>
      </c>
      <c r="E15" s="19">
        <v>124</v>
      </c>
      <c r="F15" s="19">
        <v>24</v>
      </c>
      <c r="G15" s="19">
        <v>65</v>
      </c>
      <c r="H15" s="19">
        <v>55</v>
      </c>
      <c r="I15" s="19">
        <v>58</v>
      </c>
      <c r="J15" s="19">
        <v>43</v>
      </c>
      <c r="K15" s="19">
        <v>27</v>
      </c>
      <c r="L15" s="19">
        <v>14</v>
      </c>
      <c r="M15" s="19">
        <v>225</v>
      </c>
    </row>
    <row r="16" spans="1:13" s="24" customFormat="1" x14ac:dyDescent="0.2">
      <c r="A16" s="21"/>
      <c r="B16" s="22" t="s">
        <v>18</v>
      </c>
      <c r="C16" s="23">
        <v>100</v>
      </c>
      <c r="D16" s="3">
        <v>3.2806804374240599</v>
      </c>
      <c r="E16" s="3">
        <v>22.114216281895501</v>
      </c>
      <c r="F16" s="3">
        <v>3.4629404617253901</v>
      </c>
      <c r="G16" s="3">
        <v>14.3985419198056</v>
      </c>
      <c r="H16" s="3">
        <v>6.8043742405832299</v>
      </c>
      <c r="I16" s="3">
        <v>14.1555285540705</v>
      </c>
      <c r="J16" s="3">
        <v>2.6731470230862699</v>
      </c>
      <c r="K16" s="3">
        <v>1.64034021871203</v>
      </c>
      <c r="L16" s="3">
        <v>2.12636695018226</v>
      </c>
      <c r="M16" s="3">
        <v>29.3438639125152</v>
      </c>
    </row>
    <row r="17" spans="1:13" ht="9.75" customHeight="1" x14ac:dyDescent="0.2">
      <c r="A17" s="16"/>
      <c r="B17" s="17"/>
      <c r="C17" s="25"/>
      <c r="D17" s="26"/>
      <c r="E17" s="27"/>
      <c r="F17" s="27"/>
      <c r="G17" s="27"/>
      <c r="H17" s="26"/>
      <c r="I17" s="26"/>
      <c r="J17" s="26"/>
      <c r="K17" s="27"/>
      <c r="L17" s="27"/>
      <c r="M17" s="28"/>
    </row>
    <row r="18" spans="1:13" x14ac:dyDescent="0.2">
      <c r="A18" s="16">
        <v>4</v>
      </c>
      <c r="B18" s="17" t="s">
        <v>14</v>
      </c>
      <c r="C18" s="18">
        <v>1664</v>
      </c>
      <c r="D18" s="19">
        <v>54</v>
      </c>
      <c r="E18" s="19">
        <v>344</v>
      </c>
      <c r="F18" s="19">
        <v>82</v>
      </c>
      <c r="G18" s="19">
        <v>223</v>
      </c>
      <c r="H18" s="19">
        <v>108</v>
      </c>
      <c r="I18" s="19">
        <v>244</v>
      </c>
      <c r="J18" s="19">
        <v>43</v>
      </c>
      <c r="K18" s="19">
        <v>31</v>
      </c>
      <c r="L18" s="19">
        <v>26</v>
      </c>
      <c r="M18" s="19">
        <v>509</v>
      </c>
    </row>
    <row r="19" spans="1:13" x14ac:dyDescent="0.2">
      <c r="A19" s="16"/>
      <c r="B19" s="17" t="s">
        <v>15</v>
      </c>
      <c r="C19" s="18">
        <v>1021</v>
      </c>
      <c r="D19" s="19">
        <v>41</v>
      </c>
      <c r="E19" s="19">
        <v>223</v>
      </c>
      <c r="F19" s="19">
        <v>53</v>
      </c>
      <c r="G19" s="19">
        <v>161</v>
      </c>
      <c r="H19" s="19">
        <v>58</v>
      </c>
      <c r="I19" s="19">
        <v>177</v>
      </c>
      <c r="J19" s="19">
        <v>1</v>
      </c>
      <c r="K19" s="20" t="s">
        <v>16</v>
      </c>
      <c r="L19" s="19">
        <v>15</v>
      </c>
      <c r="M19" s="19">
        <v>292</v>
      </c>
    </row>
    <row r="20" spans="1:13" x14ac:dyDescent="0.2">
      <c r="A20" s="16"/>
      <c r="B20" s="17" t="s">
        <v>17</v>
      </c>
      <c r="C20" s="18">
        <v>643</v>
      </c>
      <c r="D20" s="19">
        <v>13</v>
      </c>
      <c r="E20" s="19">
        <v>121</v>
      </c>
      <c r="F20" s="19">
        <v>29</v>
      </c>
      <c r="G20" s="19">
        <v>62</v>
      </c>
      <c r="H20" s="19">
        <v>50</v>
      </c>
      <c r="I20" s="19">
        <v>67</v>
      </c>
      <c r="J20" s="19">
        <v>42</v>
      </c>
      <c r="K20" s="19">
        <v>31</v>
      </c>
      <c r="L20" s="19">
        <v>11</v>
      </c>
      <c r="M20" s="19">
        <v>217</v>
      </c>
    </row>
    <row r="21" spans="1:13" s="24" customFormat="1" x14ac:dyDescent="0.2">
      <c r="A21" s="21"/>
      <c r="B21" s="22" t="s">
        <v>18</v>
      </c>
      <c r="C21" s="23">
        <v>100</v>
      </c>
      <c r="D21" s="3">
        <v>3.2451923076923102</v>
      </c>
      <c r="E21" s="3">
        <v>20.673076923076898</v>
      </c>
      <c r="F21" s="3">
        <v>4.9278846153846203</v>
      </c>
      <c r="G21" s="3">
        <v>13.401442307692299</v>
      </c>
      <c r="H21" s="3">
        <v>6.4903846153846203</v>
      </c>
      <c r="I21" s="3">
        <v>14.663461538461499</v>
      </c>
      <c r="J21" s="3">
        <v>2.5841346153846199</v>
      </c>
      <c r="K21" s="3">
        <v>1.8629807692307701</v>
      </c>
      <c r="L21" s="3">
        <v>1.5625</v>
      </c>
      <c r="M21" s="3">
        <v>30.588942307692299</v>
      </c>
    </row>
    <row r="22" spans="1:13" ht="9.75" customHeight="1" x14ac:dyDescent="0.2">
      <c r="A22" s="16"/>
      <c r="B22" s="17"/>
      <c r="C22" s="25"/>
      <c r="D22" s="26"/>
      <c r="E22" s="27"/>
      <c r="F22" s="27"/>
      <c r="G22" s="27"/>
      <c r="H22" s="26"/>
      <c r="I22" s="26"/>
      <c r="J22" s="26"/>
      <c r="K22" s="27"/>
      <c r="L22" s="27"/>
      <c r="M22" s="28"/>
    </row>
    <row r="23" spans="1:13" x14ac:dyDescent="0.2">
      <c r="A23" s="16">
        <v>5</v>
      </c>
      <c r="B23" s="17" t="s">
        <v>14</v>
      </c>
      <c r="C23" s="18">
        <v>1662</v>
      </c>
      <c r="D23" s="19">
        <v>60</v>
      </c>
      <c r="E23" s="19">
        <v>354</v>
      </c>
      <c r="F23" s="19">
        <v>73</v>
      </c>
      <c r="G23" s="19">
        <v>241</v>
      </c>
      <c r="H23" s="19">
        <v>75</v>
      </c>
      <c r="I23" s="19">
        <v>250</v>
      </c>
      <c r="J23" s="19">
        <v>51</v>
      </c>
      <c r="K23" s="19">
        <v>34</v>
      </c>
      <c r="L23" s="19">
        <v>27</v>
      </c>
      <c r="M23" s="19">
        <v>497</v>
      </c>
    </row>
    <row r="24" spans="1:13" x14ac:dyDescent="0.2">
      <c r="A24" s="16"/>
      <c r="B24" s="17" t="s">
        <v>15</v>
      </c>
      <c r="C24" s="18">
        <v>994</v>
      </c>
      <c r="D24" s="19">
        <v>50</v>
      </c>
      <c r="E24" s="19">
        <v>223</v>
      </c>
      <c r="F24" s="19">
        <v>40</v>
      </c>
      <c r="G24" s="19">
        <v>165</v>
      </c>
      <c r="H24" s="19">
        <v>43</v>
      </c>
      <c r="I24" s="19">
        <v>190</v>
      </c>
      <c r="J24" s="19">
        <v>0</v>
      </c>
      <c r="K24" s="20" t="s">
        <v>16</v>
      </c>
      <c r="L24" s="19">
        <v>13</v>
      </c>
      <c r="M24" s="19">
        <v>270</v>
      </c>
    </row>
    <row r="25" spans="1:13" x14ac:dyDescent="0.2">
      <c r="A25" s="16"/>
      <c r="B25" s="17" t="s">
        <v>17</v>
      </c>
      <c r="C25" s="18">
        <v>668</v>
      </c>
      <c r="D25" s="19">
        <v>10</v>
      </c>
      <c r="E25" s="19">
        <v>131</v>
      </c>
      <c r="F25" s="19">
        <v>33</v>
      </c>
      <c r="G25" s="19">
        <v>76</v>
      </c>
      <c r="H25" s="19">
        <v>32</v>
      </c>
      <c r="I25" s="19">
        <v>60</v>
      </c>
      <c r="J25" s="19">
        <v>51</v>
      </c>
      <c r="K25" s="19">
        <v>34</v>
      </c>
      <c r="L25" s="19">
        <v>14</v>
      </c>
      <c r="M25" s="19">
        <v>227</v>
      </c>
    </row>
    <row r="26" spans="1:13" s="24" customFormat="1" x14ac:dyDescent="0.2">
      <c r="A26" s="21"/>
      <c r="B26" s="22" t="s">
        <v>18</v>
      </c>
      <c r="C26" s="23">
        <v>100</v>
      </c>
      <c r="D26" s="3">
        <v>3.6101083032490999</v>
      </c>
      <c r="E26" s="3">
        <v>21.299638989169701</v>
      </c>
      <c r="F26" s="3">
        <v>4.3922984356197396</v>
      </c>
      <c r="G26" s="3">
        <v>14.5006016847172</v>
      </c>
      <c r="H26" s="3">
        <v>4.5126353790613702</v>
      </c>
      <c r="I26" s="3">
        <v>15.042117930204601</v>
      </c>
      <c r="J26" s="3">
        <v>3.0685920577617298</v>
      </c>
      <c r="K26" s="3">
        <v>2.04572803850782</v>
      </c>
      <c r="L26" s="3">
        <v>1.6245487364620901</v>
      </c>
      <c r="M26" s="3">
        <v>29.903730445246701</v>
      </c>
    </row>
    <row r="27" spans="1:13" ht="9.75" customHeight="1" x14ac:dyDescent="0.2">
      <c r="A27" s="16"/>
      <c r="B27" s="17"/>
      <c r="C27" s="25"/>
      <c r="D27" s="26"/>
      <c r="E27" s="27"/>
      <c r="F27" s="27"/>
      <c r="G27" s="27"/>
      <c r="H27" s="26"/>
      <c r="I27" s="26"/>
      <c r="J27" s="26"/>
      <c r="K27" s="27"/>
      <c r="L27" s="27"/>
      <c r="M27" s="28"/>
    </row>
    <row r="28" spans="1:13" x14ac:dyDescent="0.2">
      <c r="A28" s="16">
        <v>6</v>
      </c>
      <c r="B28" s="17" t="s">
        <v>14</v>
      </c>
      <c r="C28" s="18">
        <v>1829</v>
      </c>
      <c r="D28" s="19">
        <v>62</v>
      </c>
      <c r="E28" s="19">
        <v>348</v>
      </c>
      <c r="F28" s="19">
        <v>71</v>
      </c>
      <c r="G28" s="19">
        <v>266</v>
      </c>
      <c r="H28" s="19">
        <v>124</v>
      </c>
      <c r="I28" s="19">
        <v>284</v>
      </c>
      <c r="J28" s="19">
        <v>52</v>
      </c>
      <c r="K28" s="19">
        <v>29</v>
      </c>
      <c r="L28" s="19">
        <v>34</v>
      </c>
      <c r="M28" s="19">
        <v>559</v>
      </c>
    </row>
    <row r="29" spans="1:13" x14ac:dyDescent="0.2">
      <c r="A29" s="16"/>
      <c r="B29" s="17" t="s">
        <v>15</v>
      </c>
      <c r="C29" s="18">
        <v>1105</v>
      </c>
      <c r="D29" s="19">
        <v>52</v>
      </c>
      <c r="E29" s="19">
        <v>219</v>
      </c>
      <c r="F29" s="19">
        <v>43</v>
      </c>
      <c r="G29" s="19">
        <v>188</v>
      </c>
      <c r="H29" s="19">
        <v>63</v>
      </c>
      <c r="I29" s="19">
        <v>209</v>
      </c>
      <c r="J29" s="19">
        <v>1</v>
      </c>
      <c r="K29" s="20" t="s">
        <v>16</v>
      </c>
      <c r="L29" s="19">
        <v>18</v>
      </c>
      <c r="M29" s="19">
        <v>312</v>
      </c>
    </row>
    <row r="30" spans="1:13" x14ac:dyDescent="0.2">
      <c r="A30" s="16"/>
      <c r="B30" s="17" t="s">
        <v>17</v>
      </c>
      <c r="C30" s="18">
        <v>724</v>
      </c>
      <c r="D30" s="19">
        <v>10</v>
      </c>
      <c r="E30" s="19">
        <v>129</v>
      </c>
      <c r="F30" s="19">
        <v>28</v>
      </c>
      <c r="G30" s="19">
        <v>78</v>
      </c>
      <c r="H30" s="19">
        <v>61</v>
      </c>
      <c r="I30" s="19">
        <v>75</v>
      </c>
      <c r="J30" s="19">
        <v>51</v>
      </c>
      <c r="K30" s="19">
        <v>29</v>
      </c>
      <c r="L30" s="19">
        <v>16</v>
      </c>
      <c r="M30" s="19">
        <v>247</v>
      </c>
    </row>
    <row r="31" spans="1:13" s="24" customFormat="1" x14ac:dyDescent="0.2">
      <c r="A31" s="21"/>
      <c r="B31" s="22" t="s">
        <v>18</v>
      </c>
      <c r="C31" s="23">
        <v>100</v>
      </c>
      <c r="D31" s="3">
        <v>3.3898305084745801</v>
      </c>
      <c r="E31" s="3">
        <v>19.0267905959541</v>
      </c>
      <c r="F31" s="3">
        <v>3.8819026790595998</v>
      </c>
      <c r="G31" s="3">
        <v>14.5434663750683</v>
      </c>
      <c r="H31" s="3">
        <v>6.7796610169491496</v>
      </c>
      <c r="I31" s="3">
        <v>15.527610716238399</v>
      </c>
      <c r="J31" s="3">
        <v>2.8430836522690002</v>
      </c>
      <c r="K31" s="3">
        <v>1.5855658829961701</v>
      </c>
      <c r="L31" s="3">
        <v>1.85893931109896</v>
      </c>
      <c r="M31" s="3">
        <v>30.563149261891699</v>
      </c>
    </row>
    <row r="32" spans="1:13" ht="9.75" customHeight="1" x14ac:dyDescent="0.2">
      <c r="A32" s="16"/>
      <c r="B32" s="17"/>
      <c r="C32" s="25"/>
      <c r="D32" s="26"/>
      <c r="E32" s="27"/>
      <c r="F32" s="27"/>
      <c r="G32" s="27"/>
      <c r="H32" s="26"/>
      <c r="I32" s="26"/>
      <c r="J32" s="26"/>
      <c r="K32" s="27"/>
      <c r="L32" s="27"/>
      <c r="M32" s="28"/>
    </row>
    <row r="33" spans="1:13" x14ac:dyDescent="0.2">
      <c r="A33" s="16">
        <v>7</v>
      </c>
      <c r="B33" s="17" t="s">
        <v>14</v>
      </c>
      <c r="C33" s="18">
        <v>1928</v>
      </c>
      <c r="D33" s="19">
        <v>74</v>
      </c>
      <c r="E33" s="19">
        <v>364</v>
      </c>
      <c r="F33" s="19">
        <v>89</v>
      </c>
      <c r="G33" s="19">
        <v>296</v>
      </c>
      <c r="H33" s="19">
        <v>127</v>
      </c>
      <c r="I33" s="19">
        <v>305</v>
      </c>
      <c r="J33" s="19">
        <v>64</v>
      </c>
      <c r="K33" s="19">
        <v>38</v>
      </c>
      <c r="L33" s="19">
        <v>39</v>
      </c>
      <c r="M33" s="19">
        <v>532</v>
      </c>
    </row>
    <row r="34" spans="1:13" x14ac:dyDescent="0.2">
      <c r="A34" s="16"/>
      <c r="B34" s="17" t="s">
        <v>15</v>
      </c>
      <c r="C34" s="18">
        <v>1151</v>
      </c>
      <c r="D34" s="19">
        <v>58</v>
      </c>
      <c r="E34" s="19">
        <v>238</v>
      </c>
      <c r="F34" s="19">
        <v>47</v>
      </c>
      <c r="G34" s="19">
        <v>214</v>
      </c>
      <c r="H34" s="19">
        <v>74</v>
      </c>
      <c r="I34" s="19">
        <v>222</v>
      </c>
      <c r="J34" s="19">
        <v>0</v>
      </c>
      <c r="K34" s="20" t="s">
        <v>16</v>
      </c>
      <c r="L34" s="19">
        <v>21</v>
      </c>
      <c r="M34" s="19">
        <v>277</v>
      </c>
    </row>
    <row r="35" spans="1:13" x14ac:dyDescent="0.2">
      <c r="A35" s="16"/>
      <c r="B35" s="17" t="s">
        <v>17</v>
      </c>
      <c r="C35" s="18">
        <v>777</v>
      </c>
      <c r="D35" s="19">
        <v>16</v>
      </c>
      <c r="E35" s="19">
        <v>126</v>
      </c>
      <c r="F35" s="19">
        <v>42</v>
      </c>
      <c r="G35" s="19">
        <v>82</v>
      </c>
      <c r="H35" s="19">
        <v>53</v>
      </c>
      <c r="I35" s="19">
        <v>83</v>
      </c>
      <c r="J35" s="19">
        <v>64</v>
      </c>
      <c r="K35" s="19">
        <v>38</v>
      </c>
      <c r="L35" s="19">
        <v>18</v>
      </c>
      <c r="M35" s="19">
        <v>255</v>
      </c>
    </row>
    <row r="36" spans="1:13" s="24" customFormat="1" x14ac:dyDescent="0.2">
      <c r="A36" s="21"/>
      <c r="B36" s="22" t="s">
        <v>18</v>
      </c>
      <c r="C36" s="23">
        <v>100</v>
      </c>
      <c r="D36" s="3">
        <v>3.83817427385892</v>
      </c>
      <c r="E36" s="3">
        <v>18.8796680497925</v>
      </c>
      <c r="F36" s="3">
        <v>4.6161825726141101</v>
      </c>
      <c r="G36" s="3">
        <v>15.352697095435699</v>
      </c>
      <c r="H36" s="3">
        <v>6.5871369294605797</v>
      </c>
      <c r="I36" s="3">
        <v>15.819502074688801</v>
      </c>
      <c r="J36" s="3">
        <v>3.3195020746888</v>
      </c>
      <c r="K36" s="3">
        <v>1.97095435684647</v>
      </c>
      <c r="L36" s="3">
        <v>2.0228215767634898</v>
      </c>
      <c r="M36" s="3">
        <v>27.593360995850599</v>
      </c>
    </row>
    <row r="37" spans="1:13" ht="9.75" customHeight="1" x14ac:dyDescent="0.2">
      <c r="A37" s="16"/>
      <c r="B37" s="17"/>
      <c r="C37" s="25"/>
      <c r="D37" s="26"/>
      <c r="E37" s="27"/>
      <c r="F37" s="27"/>
      <c r="G37" s="27"/>
      <c r="H37" s="26"/>
      <c r="I37" s="26"/>
      <c r="J37" s="26"/>
      <c r="K37" s="27"/>
      <c r="L37" s="27"/>
      <c r="M37" s="28"/>
    </row>
    <row r="38" spans="1:13" x14ac:dyDescent="0.2">
      <c r="A38" s="16">
        <v>8</v>
      </c>
      <c r="B38" s="17" t="s">
        <v>14</v>
      </c>
      <c r="C38" s="18">
        <v>2022</v>
      </c>
      <c r="D38" s="19">
        <v>58</v>
      </c>
      <c r="E38" s="19">
        <v>379</v>
      </c>
      <c r="F38" s="19">
        <v>78</v>
      </c>
      <c r="G38" s="19">
        <v>278</v>
      </c>
      <c r="H38" s="19">
        <v>168</v>
      </c>
      <c r="I38" s="19">
        <v>335</v>
      </c>
      <c r="J38" s="19">
        <v>65</v>
      </c>
      <c r="K38" s="19">
        <v>26</v>
      </c>
      <c r="L38" s="19">
        <v>29</v>
      </c>
      <c r="M38" s="19">
        <v>606</v>
      </c>
    </row>
    <row r="39" spans="1:13" x14ac:dyDescent="0.2">
      <c r="A39" s="16"/>
      <c r="B39" s="17" t="s">
        <v>15</v>
      </c>
      <c r="C39" s="18">
        <v>1235</v>
      </c>
      <c r="D39" s="19">
        <v>51</v>
      </c>
      <c r="E39" s="19">
        <v>240</v>
      </c>
      <c r="F39" s="19">
        <v>53</v>
      </c>
      <c r="G39" s="19">
        <v>188</v>
      </c>
      <c r="H39" s="19">
        <v>90</v>
      </c>
      <c r="I39" s="19">
        <v>254</v>
      </c>
      <c r="J39" s="19">
        <v>0</v>
      </c>
      <c r="K39" s="20" t="s">
        <v>16</v>
      </c>
      <c r="L39" s="19">
        <v>19</v>
      </c>
      <c r="M39" s="19">
        <v>340</v>
      </c>
    </row>
    <row r="40" spans="1:13" x14ac:dyDescent="0.2">
      <c r="A40" s="16"/>
      <c r="B40" s="17" t="s">
        <v>17</v>
      </c>
      <c r="C40" s="18">
        <v>787</v>
      </c>
      <c r="D40" s="19">
        <v>7</v>
      </c>
      <c r="E40" s="19">
        <v>139</v>
      </c>
      <c r="F40" s="19">
        <v>25</v>
      </c>
      <c r="G40" s="19">
        <v>90</v>
      </c>
      <c r="H40" s="19">
        <v>78</v>
      </c>
      <c r="I40" s="19">
        <v>81</v>
      </c>
      <c r="J40" s="19">
        <v>65</v>
      </c>
      <c r="K40" s="19">
        <v>26</v>
      </c>
      <c r="L40" s="19">
        <v>10</v>
      </c>
      <c r="M40" s="19">
        <v>266</v>
      </c>
    </row>
    <row r="41" spans="1:13" s="24" customFormat="1" x14ac:dyDescent="0.2">
      <c r="A41" s="29"/>
      <c r="B41" s="22" t="s">
        <v>18</v>
      </c>
      <c r="C41" s="23">
        <v>100</v>
      </c>
      <c r="D41" s="3">
        <v>2.8684470820969299</v>
      </c>
      <c r="E41" s="3">
        <v>18.743818001978202</v>
      </c>
      <c r="F41" s="3">
        <v>3.8575667655786301</v>
      </c>
      <c r="G41" s="3">
        <v>13.7487636003956</v>
      </c>
      <c r="H41" s="3">
        <v>8.3086053412462899</v>
      </c>
      <c r="I41" s="3">
        <v>16.567754698318499</v>
      </c>
      <c r="J41" s="3">
        <v>3.2146389713155301</v>
      </c>
      <c r="K41" s="3">
        <v>1.28585558852621</v>
      </c>
      <c r="L41" s="3">
        <v>1.4342235410484701</v>
      </c>
      <c r="M41" s="3">
        <v>29.970326409495499</v>
      </c>
    </row>
    <row r="42" spans="1:13" ht="9.75" customHeight="1" x14ac:dyDescent="0.2">
      <c r="A42" s="16"/>
      <c r="B42" s="17"/>
      <c r="C42" s="25"/>
      <c r="D42" s="26"/>
      <c r="E42" s="27"/>
      <c r="F42" s="27"/>
      <c r="G42" s="27"/>
      <c r="H42" s="26"/>
      <c r="I42" s="26"/>
      <c r="J42" s="26"/>
      <c r="K42" s="27"/>
      <c r="L42" s="27"/>
      <c r="M42" s="28"/>
    </row>
    <row r="43" spans="1:13" x14ac:dyDescent="0.2">
      <c r="A43" s="16">
        <v>9</v>
      </c>
      <c r="B43" s="17" t="s">
        <v>14</v>
      </c>
      <c r="C43" s="18">
        <v>1946.4</v>
      </c>
      <c r="D43" s="19">
        <v>64</v>
      </c>
      <c r="E43" s="19">
        <v>360</v>
      </c>
      <c r="F43" s="19">
        <v>117.4</v>
      </c>
      <c r="G43" s="19">
        <v>281</v>
      </c>
      <c r="H43" s="19">
        <v>119</v>
      </c>
      <c r="I43" s="19">
        <v>360</v>
      </c>
      <c r="J43" s="19">
        <v>58</v>
      </c>
      <c r="K43" s="19">
        <v>35</v>
      </c>
      <c r="L43" s="19">
        <v>38</v>
      </c>
      <c r="M43" s="19">
        <v>514</v>
      </c>
    </row>
    <row r="44" spans="1:13" x14ac:dyDescent="0.2">
      <c r="A44" s="16"/>
      <c r="B44" s="17" t="s">
        <v>15</v>
      </c>
      <c r="C44" s="18">
        <v>1171</v>
      </c>
      <c r="D44" s="19">
        <v>53</v>
      </c>
      <c r="E44" s="19">
        <v>238</v>
      </c>
      <c r="F44" s="19">
        <v>107</v>
      </c>
      <c r="G44" s="19">
        <v>188</v>
      </c>
      <c r="H44" s="19">
        <v>64</v>
      </c>
      <c r="I44" s="19">
        <v>282</v>
      </c>
      <c r="J44" s="19">
        <v>2</v>
      </c>
      <c r="K44" s="20" t="s">
        <v>16</v>
      </c>
      <c r="L44" s="19">
        <v>21</v>
      </c>
      <c r="M44" s="19">
        <v>216</v>
      </c>
    </row>
    <row r="45" spans="1:13" x14ac:dyDescent="0.2">
      <c r="A45" s="16"/>
      <c r="B45" s="17" t="s">
        <v>17</v>
      </c>
      <c r="C45" s="18">
        <v>775.4</v>
      </c>
      <c r="D45" s="19">
        <v>11</v>
      </c>
      <c r="E45" s="19">
        <v>122</v>
      </c>
      <c r="F45" s="19">
        <v>10.4</v>
      </c>
      <c r="G45" s="19">
        <v>93</v>
      </c>
      <c r="H45" s="19">
        <v>55</v>
      </c>
      <c r="I45" s="19">
        <v>78</v>
      </c>
      <c r="J45" s="19">
        <v>56</v>
      </c>
      <c r="K45" s="19">
        <v>35</v>
      </c>
      <c r="L45" s="19">
        <v>17</v>
      </c>
      <c r="M45" s="19">
        <v>298</v>
      </c>
    </row>
    <row r="46" spans="1:13" s="24" customFormat="1" x14ac:dyDescent="0.2">
      <c r="A46" s="21"/>
      <c r="B46" s="22" t="s">
        <v>18</v>
      </c>
      <c r="C46" s="23">
        <v>100.020554984584</v>
      </c>
      <c r="D46" s="3">
        <v>3.28879753340185</v>
      </c>
      <c r="E46" s="3">
        <v>18.499486125385399</v>
      </c>
      <c r="F46" s="3">
        <v>6.0328879753340203</v>
      </c>
      <c r="G46" s="3">
        <v>14.439876670092501</v>
      </c>
      <c r="H46" s="3">
        <v>6.1151079136690702</v>
      </c>
      <c r="I46" s="3">
        <v>18.499486125385399</v>
      </c>
      <c r="J46" s="3">
        <v>2.9804727646454299</v>
      </c>
      <c r="K46" s="3">
        <v>1.7985611510791399</v>
      </c>
      <c r="L46" s="3">
        <v>1.95272353545735</v>
      </c>
      <c r="M46" s="3">
        <v>26.413155190133601</v>
      </c>
    </row>
    <row r="47" spans="1:13" ht="9.75" customHeight="1" x14ac:dyDescent="0.2">
      <c r="A47" s="16"/>
      <c r="B47" s="17"/>
      <c r="C47" s="25"/>
      <c r="D47" s="26"/>
      <c r="E47" s="27"/>
      <c r="F47" s="27"/>
      <c r="G47" s="27"/>
      <c r="H47" s="26"/>
      <c r="I47" s="26"/>
      <c r="J47" s="26"/>
      <c r="K47" s="27"/>
      <c r="L47" s="27"/>
      <c r="M47" s="28"/>
    </row>
    <row r="48" spans="1:13" x14ac:dyDescent="0.2">
      <c r="A48" s="16">
        <v>10</v>
      </c>
      <c r="B48" s="17" t="s">
        <v>14</v>
      </c>
      <c r="C48" s="18">
        <v>2000</v>
      </c>
      <c r="D48" s="19">
        <v>72</v>
      </c>
      <c r="E48" s="19">
        <v>352</v>
      </c>
      <c r="F48" s="19">
        <v>218</v>
      </c>
      <c r="G48" s="19">
        <v>288</v>
      </c>
      <c r="H48" s="19">
        <v>132</v>
      </c>
      <c r="I48" s="19">
        <v>329</v>
      </c>
      <c r="J48" s="19">
        <v>49</v>
      </c>
      <c r="K48" s="19">
        <v>31</v>
      </c>
      <c r="L48" s="19">
        <v>47</v>
      </c>
      <c r="M48" s="19">
        <v>482</v>
      </c>
    </row>
    <row r="49" spans="1:13" x14ac:dyDescent="0.2">
      <c r="A49" s="16"/>
      <c r="B49" s="17" t="s">
        <v>15</v>
      </c>
      <c r="C49" s="18">
        <v>1243</v>
      </c>
      <c r="D49" s="19">
        <v>55</v>
      </c>
      <c r="E49" s="19">
        <v>234</v>
      </c>
      <c r="F49" s="19">
        <v>121</v>
      </c>
      <c r="G49" s="19">
        <v>201</v>
      </c>
      <c r="H49" s="19">
        <v>75</v>
      </c>
      <c r="I49" s="19">
        <v>249</v>
      </c>
      <c r="J49" s="19">
        <v>0</v>
      </c>
      <c r="K49" s="20" t="s">
        <v>16</v>
      </c>
      <c r="L49" s="19">
        <v>32</v>
      </c>
      <c r="M49" s="19">
        <v>276</v>
      </c>
    </row>
    <row r="50" spans="1:13" x14ac:dyDescent="0.2">
      <c r="A50" s="16"/>
      <c r="B50" s="17" t="s">
        <v>17</v>
      </c>
      <c r="C50" s="18">
        <v>757</v>
      </c>
      <c r="D50" s="19">
        <v>17</v>
      </c>
      <c r="E50" s="19">
        <v>118</v>
      </c>
      <c r="F50" s="19">
        <v>97</v>
      </c>
      <c r="G50" s="19">
        <v>87</v>
      </c>
      <c r="H50" s="19">
        <v>57</v>
      </c>
      <c r="I50" s="19">
        <v>80</v>
      </c>
      <c r="J50" s="19">
        <v>49</v>
      </c>
      <c r="K50" s="19">
        <v>31</v>
      </c>
      <c r="L50" s="19">
        <v>15</v>
      </c>
      <c r="M50" s="19">
        <v>206</v>
      </c>
    </row>
    <row r="51" spans="1:13" s="24" customFormat="1" x14ac:dyDescent="0.2">
      <c r="A51" s="21"/>
      <c r="B51" s="22" t="s">
        <v>18</v>
      </c>
      <c r="C51" s="23">
        <v>100</v>
      </c>
      <c r="D51" s="3">
        <v>3.6</v>
      </c>
      <c r="E51" s="3">
        <v>17.600000000000001</v>
      </c>
      <c r="F51" s="3">
        <v>10.9</v>
      </c>
      <c r="G51" s="3">
        <v>14.4</v>
      </c>
      <c r="H51" s="3">
        <v>6.6</v>
      </c>
      <c r="I51" s="3">
        <v>16.45</v>
      </c>
      <c r="J51" s="3">
        <v>2.4500000000000002</v>
      </c>
      <c r="K51" s="3">
        <v>1.55</v>
      </c>
      <c r="L51" s="3">
        <v>2.35</v>
      </c>
      <c r="M51" s="3">
        <v>24.1</v>
      </c>
    </row>
    <row r="52" spans="1:13" ht="9.75" customHeight="1" x14ac:dyDescent="0.2">
      <c r="A52" s="16"/>
      <c r="B52" s="17"/>
      <c r="C52" s="25"/>
      <c r="D52" s="26"/>
      <c r="E52" s="27"/>
      <c r="F52" s="27"/>
      <c r="G52" s="27"/>
      <c r="H52" s="26"/>
      <c r="I52" s="26"/>
      <c r="J52" s="26"/>
      <c r="K52" s="27"/>
      <c r="L52" s="27"/>
      <c r="M52" s="28"/>
    </row>
    <row r="53" spans="1:13" x14ac:dyDescent="0.2">
      <c r="A53" s="16">
        <v>11</v>
      </c>
      <c r="B53" s="17" t="s">
        <v>14</v>
      </c>
      <c r="C53" s="18">
        <v>2096</v>
      </c>
      <c r="D53" s="19">
        <v>68</v>
      </c>
      <c r="E53" s="19">
        <v>316</v>
      </c>
      <c r="F53" s="19">
        <v>233</v>
      </c>
      <c r="G53" s="19">
        <v>321</v>
      </c>
      <c r="H53" s="19">
        <v>127</v>
      </c>
      <c r="I53" s="19">
        <v>368</v>
      </c>
      <c r="J53" s="19">
        <v>65</v>
      </c>
      <c r="K53" s="19">
        <v>44</v>
      </c>
      <c r="L53" s="19">
        <v>41</v>
      </c>
      <c r="M53" s="19">
        <v>513</v>
      </c>
    </row>
    <row r="54" spans="1:13" x14ac:dyDescent="0.2">
      <c r="A54" s="16"/>
      <c r="B54" s="17" t="s">
        <v>15</v>
      </c>
      <c r="C54" s="18">
        <v>1273</v>
      </c>
      <c r="D54" s="19">
        <v>60</v>
      </c>
      <c r="E54" s="19">
        <v>202</v>
      </c>
      <c r="F54" s="19">
        <v>140</v>
      </c>
      <c r="G54" s="19">
        <v>218</v>
      </c>
      <c r="H54" s="19">
        <v>75</v>
      </c>
      <c r="I54" s="19">
        <v>274</v>
      </c>
      <c r="J54" s="19">
        <v>0</v>
      </c>
      <c r="K54" s="20" t="s">
        <v>16</v>
      </c>
      <c r="L54" s="19">
        <v>18</v>
      </c>
      <c r="M54" s="19">
        <v>286</v>
      </c>
    </row>
    <row r="55" spans="1:13" x14ac:dyDescent="0.2">
      <c r="A55" s="16"/>
      <c r="B55" s="17" t="s">
        <v>17</v>
      </c>
      <c r="C55" s="18">
        <v>823</v>
      </c>
      <c r="D55" s="19">
        <v>8</v>
      </c>
      <c r="E55" s="19">
        <v>114</v>
      </c>
      <c r="F55" s="19">
        <v>93</v>
      </c>
      <c r="G55" s="19">
        <v>103</v>
      </c>
      <c r="H55" s="19">
        <v>52</v>
      </c>
      <c r="I55" s="19">
        <v>94</v>
      </c>
      <c r="J55" s="19">
        <v>65</v>
      </c>
      <c r="K55" s="19">
        <v>44</v>
      </c>
      <c r="L55" s="19">
        <v>23</v>
      </c>
      <c r="M55" s="19">
        <v>227</v>
      </c>
    </row>
    <row r="56" spans="1:13" s="24" customFormat="1" x14ac:dyDescent="0.2">
      <c r="A56" s="21"/>
      <c r="B56" s="22" t="s">
        <v>18</v>
      </c>
      <c r="C56" s="23">
        <v>100</v>
      </c>
      <c r="D56" s="3">
        <v>3.2442748091603102</v>
      </c>
      <c r="E56" s="3">
        <v>15.076335877862601</v>
      </c>
      <c r="F56" s="3">
        <v>11.116412213740499</v>
      </c>
      <c r="G56" s="3">
        <v>15.3148854961832</v>
      </c>
      <c r="H56" s="3">
        <v>6.0591603053435099</v>
      </c>
      <c r="I56" s="3">
        <v>17.5572519083969</v>
      </c>
      <c r="J56" s="3">
        <v>3.1011450381679402</v>
      </c>
      <c r="K56" s="3">
        <v>2.0992366412213701</v>
      </c>
      <c r="L56" s="3">
        <v>1.9561068702290101</v>
      </c>
      <c r="M56" s="3">
        <v>24.475190839694701</v>
      </c>
    </row>
    <row r="57" spans="1:13" ht="9.75" customHeight="1" x14ac:dyDescent="0.2">
      <c r="A57" s="16"/>
      <c r="B57" s="17"/>
      <c r="C57" s="25"/>
      <c r="D57" s="26"/>
      <c r="E57" s="27"/>
      <c r="F57" s="27"/>
      <c r="G57" s="27"/>
      <c r="H57" s="26"/>
      <c r="I57" s="26"/>
      <c r="J57" s="26"/>
      <c r="K57" s="27"/>
      <c r="L57" s="27"/>
      <c r="M57" s="28"/>
    </row>
    <row r="58" spans="1:13" x14ac:dyDescent="0.2">
      <c r="A58" s="16">
        <v>12</v>
      </c>
      <c r="B58" s="17" t="s">
        <v>14</v>
      </c>
      <c r="C58" s="18">
        <v>2113</v>
      </c>
      <c r="D58" s="19">
        <v>73</v>
      </c>
      <c r="E58" s="19">
        <v>362</v>
      </c>
      <c r="F58" s="19">
        <v>250</v>
      </c>
      <c r="G58" s="19">
        <v>297</v>
      </c>
      <c r="H58" s="19">
        <v>140</v>
      </c>
      <c r="I58" s="19">
        <v>344</v>
      </c>
      <c r="J58" s="19">
        <v>65</v>
      </c>
      <c r="K58" s="19">
        <v>35</v>
      </c>
      <c r="L58" s="19">
        <v>55</v>
      </c>
      <c r="M58" s="19">
        <v>492</v>
      </c>
    </row>
    <row r="59" spans="1:13" x14ac:dyDescent="0.2">
      <c r="A59" s="16"/>
      <c r="B59" s="17" t="s">
        <v>15</v>
      </c>
      <c r="C59" s="18">
        <v>1280</v>
      </c>
      <c r="D59" s="19">
        <v>64</v>
      </c>
      <c r="E59" s="19">
        <v>234</v>
      </c>
      <c r="F59" s="19">
        <v>137</v>
      </c>
      <c r="G59" s="19">
        <v>195</v>
      </c>
      <c r="H59" s="19">
        <v>66</v>
      </c>
      <c r="I59" s="19">
        <v>258</v>
      </c>
      <c r="J59" s="19">
        <v>1</v>
      </c>
      <c r="K59" s="20" t="s">
        <v>16</v>
      </c>
      <c r="L59" s="19">
        <v>37</v>
      </c>
      <c r="M59" s="19">
        <v>288</v>
      </c>
    </row>
    <row r="60" spans="1:13" x14ac:dyDescent="0.2">
      <c r="A60" s="16"/>
      <c r="B60" s="17" t="s">
        <v>17</v>
      </c>
      <c r="C60" s="18">
        <v>833</v>
      </c>
      <c r="D60" s="19">
        <v>9</v>
      </c>
      <c r="E60" s="19">
        <v>128</v>
      </c>
      <c r="F60" s="19">
        <v>113</v>
      </c>
      <c r="G60" s="19">
        <v>102</v>
      </c>
      <c r="H60" s="19">
        <v>74</v>
      </c>
      <c r="I60" s="19">
        <v>86</v>
      </c>
      <c r="J60" s="19">
        <v>64</v>
      </c>
      <c r="K60" s="19">
        <v>35</v>
      </c>
      <c r="L60" s="19">
        <v>18</v>
      </c>
      <c r="M60" s="19">
        <v>204</v>
      </c>
    </row>
    <row r="61" spans="1:13" s="24" customFormat="1" x14ac:dyDescent="0.2">
      <c r="A61" s="21"/>
      <c r="B61" s="22" t="s">
        <v>18</v>
      </c>
      <c r="C61" s="23">
        <v>100</v>
      </c>
      <c r="D61" s="3">
        <v>3.4548035967818298</v>
      </c>
      <c r="E61" s="3">
        <v>17.132039753904401</v>
      </c>
      <c r="F61" s="3">
        <v>11.831519167061099</v>
      </c>
      <c r="G61" s="3">
        <v>14.0558447704685</v>
      </c>
      <c r="H61" s="3">
        <v>6.6256507335541901</v>
      </c>
      <c r="I61" s="3">
        <v>16.280170373876</v>
      </c>
      <c r="J61" s="3">
        <v>3.0761949834358702</v>
      </c>
      <c r="K61" s="3">
        <v>1.65641268338855</v>
      </c>
      <c r="L61" s="3">
        <v>2.6029342167534302</v>
      </c>
      <c r="M61" s="3">
        <v>23.2844297207761</v>
      </c>
    </row>
    <row r="62" spans="1:13" ht="9.75" customHeight="1" x14ac:dyDescent="0.2">
      <c r="A62" s="16"/>
      <c r="B62" s="17"/>
      <c r="C62" s="25"/>
      <c r="D62" s="26"/>
      <c r="E62" s="27"/>
      <c r="F62" s="27"/>
      <c r="G62" s="27"/>
      <c r="H62" s="26"/>
      <c r="I62" s="26"/>
      <c r="J62" s="26"/>
      <c r="K62" s="27"/>
      <c r="L62" s="27"/>
      <c r="M62" s="28"/>
    </row>
    <row r="63" spans="1:13" x14ac:dyDescent="0.2">
      <c r="A63" s="16">
        <v>13</v>
      </c>
      <c r="B63" s="17" t="s">
        <v>14</v>
      </c>
      <c r="C63" s="18">
        <v>2139</v>
      </c>
      <c r="D63" s="19">
        <v>80</v>
      </c>
      <c r="E63" s="19">
        <v>335</v>
      </c>
      <c r="F63" s="19">
        <v>210</v>
      </c>
      <c r="G63" s="19">
        <v>307</v>
      </c>
      <c r="H63" s="19">
        <v>152</v>
      </c>
      <c r="I63" s="19">
        <v>374</v>
      </c>
      <c r="J63" s="19">
        <v>57</v>
      </c>
      <c r="K63" s="19">
        <v>35</v>
      </c>
      <c r="L63" s="19">
        <v>40</v>
      </c>
      <c r="M63" s="19">
        <v>549</v>
      </c>
    </row>
    <row r="64" spans="1:13" x14ac:dyDescent="0.2">
      <c r="A64" s="16"/>
      <c r="B64" s="17" t="s">
        <v>15</v>
      </c>
      <c r="C64" s="18">
        <v>1306</v>
      </c>
      <c r="D64" s="19">
        <v>66</v>
      </c>
      <c r="E64" s="19">
        <v>222</v>
      </c>
      <c r="F64" s="19">
        <v>111</v>
      </c>
      <c r="G64" s="19">
        <v>210</v>
      </c>
      <c r="H64" s="19">
        <v>81</v>
      </c>
      <c r="I64" s="19">
        <v>280</v>
      </c>
      <c r="J64" s="19">
        <v>0</v>
      </c>
      <c r="K64" s="20" t="s">
        <v>16</v>
      </c>
      <c r="L64" s="19">
        <v>26</v>
      </c>
      <c r="M64" s="19">
        <v>310</v>
      </c>
    </row>
    <row r="65" spans="1:13" x14ac:dyDescent="0.2">
      <c r="A65" s="16"/>
      <c r="B65" s="17" t="s">
        <v>17</v>
      </c>
      <c r="C65" s="18">
        <v>833</v>
      </c>
      <c r="D65" s="19">
        <v>14</v>
      </c>
      <c r="E65" s="19">
        <v>113</v>
      </c>
      <c r="F65" s="19">
        <v>99</v>
      </c>
      <c r="G65" s="19">
        <v>97</v>
      </c>
      <c r="H65" s="19">
        <v>71</v>
      </c>
      <c r="I65" s="19">
        <v>94</v>
      </c>
      <c r="J65" s="19">
        <v>57</v>
      </c>
      <c r="K65" s="19">
        <v>35</v>
      </c>
      <c r="L65" s="19">
        <v>14</v>
      </c>
      <c r="M65" s="19">
        <v>239</v>
      </c>
    </row>
    <row r="66" spans="1:13" s="24" customFormat="1" x14ac:dyDescent="0.2">
      <c r="A66" s="21"/>
      <c r="B66" s="22" t="s">
        <v>18</v>
      </c>
      <c r="C66" s="23">
        <v>100</v>
      </c>
      <c r="D66" s="3">
        <v>3.7400654511454001</v>
      </c>
      <c r="E66" s="3">
        <v>15.6615240766713</v>
      </c>
      <c r="F66" s="3">
        <v>9.8176718092566606</v>
      </c>
      <c r="G66" s="3">
        <v>14.3525011687705</v>
      </c>
      <c r="H66" s="3">
        <v>7.1061243571762498</v>
      </c>
      <c r="I66" s="3">
        <v>17.4848059841047</v>
      </c>
      <c r="J66" s="3">
        <v>2.6647966339410898</v>
      </c>
      <c r="K66" s="3">
        <v>1.63627863487611</v>
      </c>
      <c r="L66" s="3">
        <v>1.8700327255727001</v>
      </c>
      <c r="M66" s="3">
        <v>25.666199158485298</v>
      </c>
    </row>
    <row r="67" spans="1:13" ht="9.75" customHeight="1" x14ac:dyDescent="0.2">
      <c r="A67" s="16"/>
      <c r="B67" s="17"/>
      <c r="C67" s="25"/>
      <c r="D67" s="26"/>
      <c r="E67" s="27"/>
      <c r="F67" s="27"/>
      <c r="G67" s="27"/>
      <c r="H67" s="26"/>
      <c r="I67" s="26"/>
      <c r="J67" s="26"/>
      <c r="K67" s="27"/>
      <c r="L67" s="27"/>
      <c r="M67" s="28"/>
    </row>
    <row r="68" spans="1:13" x14ac:dyDescent="0.2">
      <c r="A68" s="16">
        <v>14</v>
      </c>
      <c r="B68" s="17" t="s">
        <v>14</v>
      </c>
      <c r="C68" s="18">
        <v>2153</v>
      </c>
      <c r="D68" s="19">
        <v>78</v>
      </c>
      <c r="E68" s="19">
        <v>372</v>
      </c>
      <c r="F68" s="19">
        <v>250</v>
      </c>
      <c r="G68" s="19">
        <v>293</v>
      </c>
      <c r="H68" s="19">
        <v>152</v>
      </c>
      <c r="I68" s="19">
        <v>371</v>
      </c>
      <c r="J68" s="19">
        <v>57</v>
      </c>
      <c r="K68" s="19">
        <v>26</v>
      </c>
      <c r="L68" s="19">
        <v>31</v>
      </c>
      <c r="M68" s="19">
        <v>523</v>
      </c>
    </row>
    <row r="69" spans="1:13" x14ac:dyDescent="0.2">
      <c r="A69" s="16"/>
      <c r="B69" s="17" t="s">
        <v>15</v>
      </c>
      <c r="C69" s="18">
        <v>1317</v>
      </c>
      <c r="D69" s="19">
        <v>69</v>
      </c>
      <c r="E69" s="19">
        <v>244</v>
      </c>
      <c r="F69" s="19">
        <v>135</v>
      </c>
      <c r="G69" s="19">
        <v>196</v>
      </c>
      <c r="H69" s="19">
        <v>85</v>
      </c>
      <c r="I69" s="19">
        <v>280</v>
      </c>
      <c r="J69" s="19">
        <v>0</v>
      </c>
      <c r="K69" s="20" t="s">
        <v>16</v>
      </c>
      <c r="L69" s="19">
        <v>20</v>
      </c>
      <c r="M69" s="19">
        <v>288</v>
      </c>
    </row>
    <row r="70" spans="1:13" x14ac:dyDescent="0.2">
      <c r="A70" s="16"/>
      <c r="B70" s="17" t="s">
        <v>17</v>
      </c>
      <c r="C70" s="18">
        <v>836</v>
      </c>
      <c r="D70" s="19">
        <v>9</v>
      </c>
      <c r="E70" s="19">
        <v>128</v>
      </c>
      <c r="F70" s="19">
        <v>115</v>
      </c>
      <c r="G70" s="19">
        <v>97</v>
      </c>
      <c r="H70" s="19">
        <v>67</v>
      </c>
      <c r="I70" s="19">
        <v>91</v>
      </c>
      <c r="J70" s="19">
        <v>57</v>
      </c>
      <c r="K70" s="19">
        <v>26</v>
      </c>
      <c r="L70" s="19">
        <v>11</v>
      </c>
      <c r="M70" s="19">
        <v>235</v>
      </c>
    </row>
    <row r="71" spans="1:13" s="24" customFormat="1" x14ac:dyDescent="0.2">
      <c r="A71" s="21"/>
      <c r="B71" s="22" t="s">
        <v>18</v>
      </c>
      <c r="C71" s="23">
        <v>100</v>
      </c>
      <c r="D71" s="3">
        <v>3.6228518346493299</v>
      </c>
      <c r="E71" s="3">
        <v>17.278216442173701</v>
      </c>
      <c r="F71" s="3">
        <v>11.611704598235001</v>
      </c>
      <c r="G71" s="3">
        <v>13.6089177891314</v>
      </c>
      <c r="H71" s="3">
        <v>7.0599163957268898</v>
      </c>
      <c r="I71" s="3">
        <v>17.231769623780799</v>
      </c>
      <c r="J71" s="3">
        <v>2.64746864839758</v>
      </c>
      <c r="K71" s="3">
        <v>1.20761727821644</v>
      </c>
      <c r="L71" s="3">
        <v>1.43985137018114</v>
      </c>
      <c r="M71" s="3">
        <v>24.291686019507701</v>
      </c>
    </row>
    <row r="72" spans="1:13" ht="9.75" customHeight="1" x14ac:dyDescent="0.2">
      <c r="A72" s="16"/>
      <c r="B72" s="17"/>
      <c r="C72" s="25"/>
      <c r="D72" s="26"/>
      <c r="E72" s="27"/>
      <c r="F72" s="27"/>
      <c r="G72" s="27"/>
      <c r="H72" s="26"/>
      <c r="I72" s="26"/>
      <c r="J72" s="26"/>
      <c r="K72" s="27"/>
      <c r="L72" s="27"/>
      <c r="M72" s="28"/>
    </row>
    <row r="73" spans="1:13" x14ac:dyDescent="0.2">
      <c r="A73" s="16">
        <v>15</v>
      </c>
      <c r="B73" s="17" t="s">
        <v>14</v>
      </c>
      <c r="C73" s="18">
        <v>2187</v>
      </c>
      <c r="D73" s="19">
        <v>132</v>
      </c>
      <c r="E73" s="19">
        <v>342</v>
      </c>
      <c r="F73" s="19">
        <v>251</v>
      </c>
      <c r="G73" s="19">
        <v>324</v>
      </c>
      <c r="H73" s="19">
        <v>140</v>
      </c>
      <c r="I73" s="19">
        <v>393</v>
      </c>
      <c r="J73" s="19">
        <v>70</v>
      </c>
      <c r="K73" s="19">
        <v>40</v>
      </c>
      <c r="L73" s="19">
        <v>33</v>
      </c>
      <c r="M73" s="19">
        <v>462</v>
      </c>
    </row>
    <row r="74" spans="1:13" x14ac:dyDescent="0.2">
      <c r="A74" s="16"/>
      <c r="B74" s="17" t="s">
        <v>15</v>
      </c>
      <c r="C74" s="18">
        <v>1330</v>
      </c>
      <c r="D74" s="19">
        <v>71</v>
      </c>
      <c r="E74" s="19">
        <v>218</v>
      </c>
      <c r="F74" s="19">
        <v>132</v>
      </c>
      <c r="G74" s="19">
        <v>219</v>
      </c>
      <c r="H74" s="19">
        <v>68</v>
      </c>
      <c r="I74" s="19">
        <v>309</v>
      </c>
      <c r="J74" s="19">
        <v>0</v>
      </c>
      <c r="K74" s="20" t="s">
        <v>16</v>
      </c>
      <c r="L74" s="19">
        <v>25</v>
      </c>
      <c r="M74" s="19">
        <v>288</v>
      </c>
    </row>
    <row r="75" spans="1:13" x14ac:dyDescent="0.2">
      <c r="A75" s="16"/>
      <c r="B75" s="17" t="s">
        <v>17</v>
      </c>
      <c r="C75" s="18">
        <v>857</v>
      </c>
      <c r="D75" s="19">
        <v>61</v>
      </c>
      <c r="E75" s="19">
        <v>124</v>
      </c>
      <c r="F75" s="19">
        <v>119</v>
      </c>
      <c r="G75" s="19">
        <v>105</v>
      </c>
      <c r="H75" s="19">
        <v>72</v>
      </c>
      <c r="I75" s="19">
        <v>84</v>
      </c>
      <c r="J75" s="19">
        <v>70</v>
      </c>
      <c r="K75" s="20">
        <v>40</v>
      </c>
      <c r="L75" s="19">
        <v>8</v>
      </c>
      <c r="M75" s="19">
        <v>174</v>
      </c>
    </row>
    <row r="76" spans="1:13" s="24" customFormat="1" x14ac:dyDescent="0.2">
      <c r="A76" s="21"/>
      <c r="B76" s="22" t="s">
        <v>18</v>
      </c>
      <c r="C76" s="23">
        <v>100</v>
      </c>
      <c r="D76" s="3">
        <v>6.0356652949245504</v>
      </c>
      <c r="E76" s="3">
        <v>15.637860082304501</v>
      </c>
      <c r="F76" s="3">
        <v>11.4769090077732</v>
      </c>
      <c r="G76" s="3">
        <v>14.814814814814801</v>
      </c>
      <c r="H76" s="3">
        <v>6.4014631915866502</v>
      </c>
      <c r="I76" s="3">
        <v>17.969821673525399</v>
      </c>
      <c r="J76" s="3">
        <v>3.2007315957933198</v>
      </c>
      <c r="K76" s="3">
        <v>1.8289894833104701</v>
      </c>
      <c r="L76" s="3">
        <v>1.50891632373114</v>
      </c>
      <c r="M76" s="3">
        <v>21.124828532235899</v>
      </c>
    </row>
    <row r="77" spans="1:13" ht="9.75" customHeight="1" x14ac:dyDescent="0.2">
      <c r="A77" s="16"/>
      <c r="B77" s="17"/>
      <c r="C77" s="25"/>
      <c r="D77" s="26"/>
      <c r="E77" s="27"/>
      <c r="F77" s="27"/>
      <c r="G77" s="27"/>
      <c r="H77" s="26"/>
      <c r="I77" s="26"/>
      <c r="J77" s="26"/>
      <c r="K77" s="27"/>
      <c r="L77" s="27"/>
      <c r="M77" s="28"/>
    </row>
    <row r="78" spans="1:13" x14ac:dyDescent="0.2">
      <c r="A78" s="16">
        <v>16</v>
      </c>
      <c r="B78" s="17" t="s">
        <v>14</v>
      </c>
      <c r="C78" s="18">
        <v>2290</v>
      </c>
      <c r="D78" s="19">
        <v>72</v>
      </c>
      <c r="E78" s="19">
        <v>334</v>
      </c>
      <c r="F78" s="19">
        <v>284</v>
      </c>
      <c r="G78" s="19">
        <v>323</v>
      </c>
      <c r="H78" s="19">
        <v>170</v>
      </c>
      <c r="I78" s="19">
        <v>377</v>
      </c>
      <c r="J78" s="19">
        <v>68</v>
      </c>
      <c r="K78" s="19">
        <v>36</v>
      </c>
      <c r="L78" s="19">
        <v>43</v>
      </c>
      <c r="M78" s="19">
        <v>583</v>
      </c>
    </row>
    <row r="79" spans="1:13" x14ac:dyDescent="0.2">
      <c r="A79" s="16"/>
      <c r="B79" s="17" t="s">
        <v>15</v>
      </c>
      <c r="C79" s="18">
        <v>1379</v>
      </c>
      <c r="D79" s="19">
        <v>59</v>
      </c>
      <c r="E79" s="19">
        <v>231</v>
      </c>
      <c r="F79" s="19">
        <v>140</v>
      </c>
      <c r="G79" s="19">
        <v>207</v>
      </c>
      <c r="H79" s="19">
        <v>84</v>
      </c>
      <c r="I79" s="19">
        <v>283</v>
      </c>
      <c r="J79" s="19">
        <v>1</v>
      </c>
      <c r="K79" s="20" t="s">
        <v>16</v>
      </c>
      <c r="L79" s="19">
        <v>24</v>
      </c>
      <c r="M79" s="19">
        <v>350</v>
      </c>
    </row>
    <row r="80" spans="1:13" x14ac:dyDescent="0.2">
      <c r="A80" s="16"/>
      <c r="B80" s="17" t="s">
        <v>17</v>
      </c>
      <c r="C80" s="18">
        <v>911</v>
      </c>
      <c r="D80" s="19">
        <v>13</v>
      </c>
      <c r="E80" s="19">
        <v>103</v>
      </c>
      <c r="F80" s="19">
        <v>144</v>
      </c>
      <c r="G80" s="19">
        <v>116</v>
      </c>
      <c r="H80" s="19">
        <v>86</v>
      </c>
      <c r="I80" s="19">
        <v>94</v>
      </c>
      <c r="J80" s="19">
        <v>67</v>
      </c>
      <c r="K80" s="20">
        <v>36</v>
      </c>
      <c r="L80" s="19">
        <v>19</v>
      </c>
      <c r="M80" s="19">
        <v>233</v>
      </c>
    </row>
    <row r="81" spans="1:13" s="24" customFormat="1" x14ac:dyDescent="0.2">
      <c r="A81" s="21"/>
      <c r="B81" s="22" t="s">
        <v>18</v>
      </c>
      <c r="C81" s="23">
        <v>100</v>
      </c>
      <c r="D81" s="3">
        <v>3.14410480349345</v>
      </c>
      <c r="E81" s="3">
        <v>14.5851528384279</v>
      </c>
      <c r="F81" s="3">
        <v>12.401746724890801</v>
      </c>
      <c r="G81" s="3">
        <v>14.104803493449801</v>
      </c>
      <c r="H81" s="3">
        <v>7.4235807860262</v>
      </c>
      <c r="I81" s="3">
        <v>16.462882096069901</v>
      </c>
      <c r="J81" s="3">
        <v>2.9694323144104802</v>
      </c>
      <c r="K81" s="3">
        <v>1.5720524017467199</v>
      </c>
      <c r="L81" s="3">
        <v>1.87772925764192</v>
      </c>
      <c r="M81" s="3">
        <v>25.4585152838428</v>
      </c>
    </row>
    <row r="82" spans="1:13" s="24" customFormat="1" ht="9.75" customHeight="1" x14ac:dyDescent="0.2">
      <c r="A82" s="21"/>
      <c r="B82" s="22"/>
      <c r="C82" s="2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s="24" customFormat="1" x14ac:dyDescent="0.2">
      <c r="A83" s="16">
        <v>17</v>
      </c>
      <c r="B83" s="17" t="s">
        <v>14</v>
      </c>
      <c r="C83" s="18">
        <v>2365</v>
      </c>
      <c r="D83" s="19">
        <v>67</v>
      </c>
      <c r="E83" s="19">
        <v>360</v>
      </c>
      <c r="F83" s="19">
        <v>308</v>
      </c>
      <c r="G83" s="19">
        <v>333</v>
      </c>
      <c r="H83" s="19">
        <v>178</v>
      </c>
      <c r="I83" s="19">
        <v>394</v>
      </c>
      <c r="J83" s="19">
        <v>71</v>
      </c>
      <c r="K83" s="19">
        <v>35</v>
      </c>
      <c r="L83" s="19">
        <v>34</v>
      </c>
      <c r="M83" s="19">
        <v>585</v>
      </c>
    </row>
    <row r="84" spans="1:13" s="24" customFormat="1" x14ac:dyDescent="0.2">
      <c r="A84" s="16"/>
      <c r="B84" s="17" t="s">
        <v>15</v>
      </c>
      <c r="C84" s="18">
        <v>1443</v>
      </c>
      <c r="D84" s="19">
        <v>56</v>
      </c>
      <c r="E84" s="19">
        <v>252</v>
      </c>
      <c r="F84" s="19">
        <v>175</v>
      </c>
      <c r="G84" s="19">
        <v>223</v>
      </c>
      <c r="H84" s="19">
        <v>95</v>
      </c>
      <c r="I84" s="19">
        <v>296</v>
      </c>
      <c r="J84" s="19">
        <v>0</v>
      </c>
      <c r="K84" s="20" t="s">
        <v>16</v>
      </c>
      <c r="L84" s="19">
        <v>19</v>
      </c>
      <c r="M84" s="19">
        <v>327</v>
      </c>
    </row>
    <row r="85" spans="1:13" s="24" customFormat="1" x14ac:dyDescent="0.2">
      <c r="A85" s="16"/>
      <c r="B85" s="17" t="s">
        <v>17</v>
      </c>
      <c r="C85" s="18">
        <v>922</v>
      </c>
      <c r="D85" s="19">
        <v>11</v>
      </c>
      <c r="E85" s="19">
        <v>108</v>
      </c>
      <c r="F85" s="19">
        <v>133</v>
      </c>
      <c r="G85" s="19">
        <v>110</v>
      </c>
      <c r="H85" s="19">
        <v>83</v>
      </c>
      <c r="I85" s="19">
        <v>98</v>
      </c>
      <c r="J85" s="19">
        <v>71</v>
      </c>
      <c r="K85" s="20">
        <v>35</v>
      </c>
      <c r="L85" s="19">
        <v>15</v>
      </c>
      <c r="M85" s="19">
        <v>258</v>
      </c>
    </row>
    <row r="86" spans="1:13" s="24" customFormat="1" x14ac:dyDescent="0.2">
      <c r="A86" s="21"/>
      <c r="B86" s="22" t="s">
        <v>18</v>
      </c>
      <c r="C86" s="23">
        <v>100</v>
      </c>
      <c r="D86" s="3">
        <v>2.8329809725158599</v>
      </c>
      <c r="E86" s="3">
        <v>15.221987315010599</v>
      </c>
      <c r="F86" s="3">
        <v>13.023255813953501</v>
      </c>
      <c r="G86" s="3">
        <v>14.0803382663848</v>
      </c>
      <c r="H86" s="3">
        <v>7.5264270613107804</v>
      </c>
      <c r="I86" s="3">
        <v>16.659619450317098</v>
      </c>
      <c r="J86" s="3">
        <v>3.0021141649048602</v>
      </c>
      <c r="K86" s="3">
        <v>1.47991543340381</v>
      </c>
      <c r="L86" s="3">
        <v>1.43763213530655</v>
      </c>
      <c r="M86" s="3">
        <v>24.735729386892199</v>
      </c>
    </row>
    <row r="87" spans="1:13" s="24" customFormat="1" ht="9.75" customHeight="1" x14ac:dyDescent="0.2">
      <c r="A87" s="21"/>
      <c r="B87" s="22"/>
      <c r="C87" s="2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s="24" customFormat="1" x14ac:dyDescent="0.2">
      <c r="A88" s="16">
        <v>18</v>
      </c>
      <c r="B88" s="17" t="s">
        <v>14</v>
      </c>
      <c r="C88" s="30">
        <v>2409</v>
      </c>
      <c r="D88" s="31">
        <v>70</v>
      </c>
      <c r="E88" s="31">
        <v>347</v>
      </c>
      <c r="F88" s="31">
        <v>304</v>
      </c>
      <c r="G88" s="31">
        <v>300</v>
      </c>
      <c r="H88" s="31">
        <v>161</v>
      </c>
      <c r="I88" s="31">
        <v>419</v>
      </c>
      <c r="J88" s="31">
        <v>70</v>
      </c>
      <c r="K88" s="31">
        <v>39</v>
      </c>
      <c r="L88" s="31">
        <v>45</v>
      </c>
      <c r="M88" s="31">
        <v>654</v>
      </c>
    </row>
    <row r="89" spans="1:13" s="24" customFormat="1" x14ac:dyDescent="0.2">
      <c r="A89" s="21"/>
      <c r="B89" s="17" t="s">
        <v>15</v>
      </c>
      <c r="C89" s="30">
        <v>1456</v>
      </c>
      <c r="D89" s="31">
        <v>60</v>
      </c>
      <c r="E89" s="31">
        <v>227</v>
      </c>
      <c r="F89" s="31">
        <v>167</v>
      </c>
      <c r="G89" s="31">
        <v>198</v>
      </c>
      <c r="H89" s="31">
        <v>85</v>
      </c>
      <c r="I89" s="31">
        <v>318</v>
      </c>
      <c r="J89" s="31">
        <v>1</v>
      </c>
      <c r="K89" s="32" t="s">
        <v>16</v>
      </c>
      <c r="L89" s="31">
        <v>24</v>
      </c>
      <c r="M89" s="31">
        <v>376</v>
      </c>
    </row>
    <row r="90" spans="1:13" s="24" customFormat="1" x14ac:dyDescent="0.2">
      <c r="A90" s="21"/>
      <c r="B90" s="17" t="s">
        <v>17</v>
      </c>
      <c r="C90" s="30">
        <v>953</v>
      </c>
      <c r="D90" s="31">
        <v>10</v>
      </c>
      <c r="E90" s="31">
        <v>120</v>
      </c>
      <c r="F90" s="31">
        <v>137</v>
      </c>
      <c r="G90" s="31">
        <v>102</v>
      </c>
      <c r="H90" s="31">
        <v>76</v>
      </c>
      <c r="I90" s="31">
        <v>101</v>
      </c>
      <c r="J90" s="31">
        <v>69</v>
      </c>
      <c r="K90" s="31">
        <v>39</v>
      </c>
      <c r="L90" s="31">
        <v>21</v>
      </c>
      <c r="M90" s="31">
        <v>278</v>
      </c>
    </row>
    <row r="91" spans="1:13" s="24" customFormat="1" x14ac:dyDescent="0.2">
      <c r="A91" s="21"/>
      <c r="B91" s="22" t="s">
        <v>18</v>
      </c>
      <c r="C91" s="23">
        <v>100</v>
      </c>
      <c r="D91" s="3">
        <v>2.9057700290577002</v>
      </c>
      <c r="E91" s="3">
        <v>14.404317144043199</v>
      </c>
      <c r="F91" s="3">
        <v>12.619344126193401</v>
      </c>
      <c r="G91" s="3">
        <v>12.453300124533</v>
      </c>
      <c r="H91" s="3">
        <v>6.6832710668327104</v>
      </c>
      <c r="I91" s="3">
        <v>17.393109173931101</v>
      </c>
      <c r="J91" s="3">
        <v>2.9057700290577002</v>
      </c>
      <c r="K91" s="3">
        <v>1.61892901618929</v>
      </c>
      <c r="L91" s="3">
        <v>1.8679950186799501</v>
      </c>
      <c r="M91" s="3">
        <v>27.148194271481898</v>
      </c>
    </row>
    <row r="92" spans="1:13" s="24" customFormat="1" ht="9.75" customHeight="1" x14ac:dyDescent="0.2">
      <c r="A92" s="21"/>
      <c r="B92" s="22"/>
      <c r="C92" s="2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s="24" customFormat="1" ht="13.5" customHeight="1" x14ac:dyDescent="0.2">
      <c r="A93" s="16">
        <v>19</v>
      </c>
      <c r="B93" s="17" t="s">
        <v>14</v>
      </c>
      <c r="C93" s="33">
        <v>2360</v>
      </c>
      <c r="D93" s="2">
        <v>90</v>
      </c>
      <c r="E93" s="2">
        <v>340</v>
      </c>
      <c r="F93" s="2">
        <v>273</v>
      </c>
      <c r="G93" s="2">
        <v>277</v>
      </c>
      <c r="H93" s="2">
        <v>192</v>
      </c>
      <c r="I93" s="2">
        <v>410</v>
      </c>
      <c r="J93" s="2">
        <v>75</v>
      </c>
      <c r="K93" s="2">
        <v>30</v>
      </c>
      <c r="L93" s="2">
        <v>52</v>
      </c>
      <c r="M93" s="2">
        <f>C93-SUM(D93:L93)</f>
        <v>621</v>
      </c>
    </row>
    <row r="94" spans="1:13" s="24" customFormat="1" ht="13.5" customHeight="1" x14ac:dyDescent="0.2">
      <c r="A94" s="21"/>
      <c r="B94" s="17" t="s">
        <v>15</v>
      </c>
      <c r="C94" s="33">
        <v>1420</v>
      </c>
      <c r="D94" s="2">
        <v>77</v>
      </c>
      <c r="E94" s="2">
        <v>217</v>
      </c>
      <c r="F94" s="2">
        <v>143</v>
      </c>
      <c r="G94" s="2">
        <v>190</v>
      </c>
      <c r="H94" s="2">
        <v>96</v>
      </c>
      <c r="I94" s="2">
        <v>294</v>
      </c>
      <c r="J94" s="2">
        <v>1</v>
      </c>
      <c r="K94" s="32" t="s">
        <v>16</v>
      </c>
      <c r="L94" s="2">
        <v>31</v>
      </c>
      <c r="M94" s="2">
        <f>C94-SUM(D94:L94)</f>
        <v>371</v>
      </c>
    </row>
    <row r="95" spans="1:13" s="24" customFormat="1" ht="13.5" customHeight="1" x14ac:dyDescent="0.2">
      <c r="A95" s="21"/>
      <c r="B95" s="17" t="s">
        <v>17</v>
      </c>
      <c r="C95" s="33">
        <v>940</v>
      </c>
      <c r="D95" s="2">
        <v>13</v>
      </c>
      <c r="E95" s="2">
        <v>123</v>
      </c>
      <c r="F95" s="2">
        <v>130</v>
      </c>
      <c r="G95" s="2">
        <v>87</v>
      </c>
      <c r="H95" s="2">
        <v>96</v>
      </c>
      <c r="I95" s="2">
        <v>116</v>
      </c>
      <c r="J95" s="2">
        <v>74</v>
      </c>
      <c r="K95" s="2">
        <v>30</v>
      </c>
      <c r="L95" s="2">
        <v>21</v>
      </c>
      <c r="M95" s="2">
        <f>C95-SUM(D95:L95)</f>
        <v>250</v>
      </c>
    </row>
    <row r="96" spans="1:13" ht="13.5" customHeight="1" x14ac:dyDescent="0.2">
      <c r="A96" s="21"/>
      <c r="B96" s="22" t="s">
        <v>18</v>
      </c>
      <c r="C96" s="23">
        <f t="shared" ref="C96:M96" si="0">C93/$C$93*100</f>
        <v>100</v>
      </c>
      <c r="D96" s="3">
        <f t="shared" si="0"/>
        <v>3.8135593220338984</v>
      </c>
      <c r="E96" s="3">
        <f t="shared" si="0"/>
        <v>14.40677966101695</v>
      </c>
      <c r="F96" s="3">
        <f t="shared" si="0"/>
        <v>11.567796610169491</v>
      </c>
      <c r="G96" s="3">
        <f t="shared" si="0"/>
        <v>11.73728813559322</v>
      </c>
      <c r="H96" s="3">
        <f t="shared" si="0"/>
        <v>8.1355932203389827</v>
      </c>
      <c r="I96" s="3">
        <f t="shared" si="0"/>
        <v>17.372881355932204</v>
      </c>
      <c r="J96" s="3">
        <f t="shared" si="0"/>
        <v>3.1779661016949152</v>
      </c>
      <c r="K96" s="3">
        <f t="shared" si="0"/>
        <v>1.2711864406779663</v>
      </c>
      <c r="L96" s="3">
        <f t="shared" si="0"/>
        <v>2.2033898305084745</v>
      </c>
      <c r="M96" s="3">
        <f t="shared" si="0"/>
        <v>26.313559322033896</v>
      </c>
    </row>
    <row r="97" spans="1:13" ht="9.75" customHeight="1" x14ac:dyDescent="0.2">
      <c r="A97" s="21"/>
      <c r="B97" s="22"/>
      <c r="C97" s="2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">
      <c r="A98" s="16">
        <v>20</v>
      </c>
      <c r="B98" s="17" t="s">
        <v>14</v>
      </c>
      <c r="C98" s="33">
        <v>2462</v>
      </c>
      <c r="D98" s="2">
        <v>63</v>
      </c>
      <c r="E98" s="2">
        <v>358</v>
      </c>
      <c r="F98" s="2">
        <v>309</v>
      </c>
      <c r="G98" s="2">
        <v>272</v>
      </c>
      <c r="H98" s="2">
        <v>188</v>
      </c>
      <c r="I98" s="2">
        <v>436</v>
      </c>
      <c r="J98" s="2">
        <v>70</v>
      </c>
      <c r="K98" s="2">
        <v>29</v>
      </c>
      <c r="L98" s="2">
        <v>51</v>
      </c>
      <c r="M98" s="2">
        <f>C98-SUM(D98:L98)</f>
        <v>686</v>
      </c>
    </row>
    <row r="99" spans="1:13" x14ac:dyDescent="0.2">
      <c r="A99" s="21"/>
      <c r="B99" s="17" t="s">
        <v>15</v>
      </c>
      <c r="C99" s="33">
        <v>1520</v>
      </c>
      <c r="D99" s="2">
        <v>54</v>
      </c>
      <c r="E99" s="2">
        <v>232</v>
      </c>
      <c r="F99" s="2">
        <v>173</v>
      </c>
      <c r="G99" s="2">
        <v>185</v>
      </c>
      <c r="H99" s="2">
        <v>101</v>
      </c>
      <c r="I99" s="2">
        <v>327</v>
      </c>
      <c r="J99" s="34" t="s">
        <v>19</v>
      </c>
      <c r="K99" s="32" t="s">
        <v>20</v>
      </c>
      <c r="L99" s="2">
        <v>35</v>
      </c>
      <c r="M99" s="2">
        <f>C99-SUM(D99:L99)</f>
        <v>413</v>
      </c>
    </row>
    <row r="100" spans="1:13" x14ac:dyDescent="0.2">
      <c r="A100" s="21"/>
      <c r="B100" s="17" t="s">
        <v>17</v>
      </c>
      <c r="C100" s="33">
        <v>942</v>
      </c>
      <c r="D100" s="2">
        <v>9</v>
      </c>
      <c r="E100" s="2">
        <v>126</v>
      </c>
      <c r="F100" s="2">
        <v>136</v>
      </c>
      <c r="G100" s="2">
        <v>87</v>
      </c>
      <c r="H100" s="2">
        <v>87</v>
      </c>
      <c r="I100" s="2">
        <v>109</v>
      </c>
      <c r="J100" s="2">
        <v>70</v>
      </c>
      <c r="K100" s="2">
        <v>29</v>
      </c>
      <c r="L100" s="2">
        <v>16</v>
      </c>
      <c r="M100" s="2">
        <f>C100-SUM(D100:L100)</f>
        <v>273</v>
      </c>
    </row>
    <row r="101" spans="1:13" x14ac:dyDescent="0.2">
      <c r="A101" s="21"/>
      <c r="B101" s="22" t="s">
        <v>18</v>
      </c>
      <c r="C101" s="23">
        <f t="shared" ref="C101:M101" si="1">C98/$C$98*100</f>
        <v>100</v>
      </c>
      <c r="D101" s="3">
        <f t="shared" si="1"/>
        <v>2.5588952071486597</v>
      </c>
      <c r="E101" s="3">
        <f t="shared" si="1"/>
        <v>14.541023558082861</v>
      </c>
      <c r="F101" s="3">
        <f t="shared" si="1"/>
        <v>12.550771730300569</v>
      </c>
      <c r="G101" s="3">
        <f t="shared" si="1"/>
        <v>11.047928513403736</v>
      </c>
      <c r="H101" s="3">
        <f t="shared" si="1"/>
        <v>7.6360682372055235</v>
      </c>
      <c r="I101" s="3">
        <f t="shared" si="1"/>
        <v>17.709179528838341</v>
      </c>
      <c r="J101" s="3">
        <f t="shared" si="1"/>
        <v>2.8432168968318439</v>
      </c>
      <c r="K101" s="3">
        <f t="shared" si="1"/>
        <v>1.1779041429731927</v>
      </c>
      <c r="L101" s="3">
        <f t="shared" si="1"/>
        <v>2.0714865962632008</v>
      </c>
      <c r="M101" s="3">
        <f t="shared" si="1"/>
        <v>27.863525588952072</v>
      </c>
    </row>
    <row r="102" spans="1:13" ht="9.75" customHeight="1" x14ac:dyDescent="0.2">
      <c r="A102" s="21"/>
      <c r="B102" s="22"/>
      <c r="C102" s="2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">
      <c r="A103" s="16">
        <v>21</v>
      </c>
      <c r="B103" s="17" t="s">
        <v>14</v>
      </c>
      <c r="C103" s="33">
        <v>2327</v>
      </c>
      <c r="D103" s="2">
        <v>54</v>
      </c>
      <c r="E103" s="2">
        <v>362</v>
      </c>
      <c r="F103" s="2">
        <v>269</v>
      </c>
      <c r="G103" s="2">
        <v>278</v>
      </c>
      <c r="H103" s="2">
        <v>176</v>
      </c>
      <c r="I103" s="2">
        <v>439</v>
      </c>
      <c r="J103" s="2">
        <v>79</v>
      </c>
      <c r="K103" s="2">
        <v>40</v>
      </c>
      <c r="L103" s="2">
        <v>45</v>
      </c>
      <c r="M103" s="2">
        <f>C103-SUM(D103:L103)</f>
        <v>585</v>
      </c>
    </row>
    <row r="104" spans="1:13" x14ac:dyDescent="0.2">
      <c r="A104" s="21"/>
      <c r="B104" s="17" t="s">
        <v>15</v>
      </c>
      <c r="C104" s="33">
        <v>1405</v>
      </c>
      <c r="D104" s="2">
        <v>45</v>
      </c>
      <c r="E104" s="2">
        <v>231</v>
      </c>
      <c r="F104" s="2">
        <v>144</v>
      </c>
      <c r="G104" s="2">
        <v>191</v>
      </c>
      <c r="H104" s="2">
        <v>88</v>
      </c>
      <c r="I104" s="2">
        <v>314</v>
      </c>
      <c r="J104" s="34">
        <v>2</v>
      </c>
      <c r="K104" s="32" t="s">
        <v>20</v>
      </c>
      <c r="L104" s="2">
        <v>31</v>
      </c>
      <c r="M104" s="2">
        <f>C104-SUM(D104:L104)</f>
        <v>359</v>
      </c>
    </row>
    <row r="105" spans="1:13" x14ac:dyDescent="0.2">
      <c r="A105" s="21"/>
      <c r="B105" s="17" t="s">
        <v>17</v>
      </c>
      <c r="C105" s="33">
        <v>922</v>
      </c>
      <c r="D105" s="2">
        <v>9</v>
      </c>
      <c r="E105" s="2">
        <v>131</v>
      </c>
      <c r="F105" s="2">
        <v>125</v>
      </c>
      <c r="G105" s="2">
        <v>87</v>
      </c>
      <c r="H105" s="2">
        <v>88</v>
      </c>
      <c r="I105" s="2">
        <v>125</v>
      </c>
      <c r="J105" s="2">
        <v>77</v>
      </c>
      <c r="K105" s="2">
        <v>40</v>
      </c>
      <c r="L105" s="2">
        <v>14</v>
      </c>
      <c r="M105" s="2">
        <f>C105-SUM(D105:L105)</f>
        <v>226</v>
      </c>
    </row>
    <row r="106" spans="1:13" x14ac:dyDescent="0.2">
      <c r="A106" s="21"/>
      <c r="B106" s="22" t="s">
        <v>18</v>
      </c>
      <c r="C106" s="23">
        <f t="shared" ref="C106:M106" si="2">C103/$C$103*100</f>
        <v>100</v>
      </c>
      <c r="D106" s="3">
        <f t="shared" si="2"/>
        <v>2.3205844434894716</v>
      </c>
      <c r="E106" s="3">
        <f t="shared" si="2"/>
        <v>15.556510528577569</v>
      </c>
      <c r="F106" s="3">
        <f t="shared" si="2"/>
        <v>11.55994843145681</v>
      </c>
      <c r="G106" s="3">
        <f t="shared" si="2"/>
        <v>11.946712505371723</v>
      </c>
      <c r="H106" s="3">
        <f t="shared" si="2"/>
        <v>7.5633863343360543</v>
      </c>
      <c r="I106" s="3">
        <f t="shared" si="2"/>
        <v>18.865492049849593</v>
      </c>
      <c r="J106" s="3">
        <f t="shared" si="2"/>
        <v>3.3949290932531158</v>
      </c>
      <c r="K106" s="3">
        <f t="shared" si="2"/>
        <v>1.7189514396218308</v>
      </c>
      <c r="L106" s="3">
        <f t="shared" si="2"/>
        <v>1.9338203695745595</v>
      </c>
      <c r="M106" s="3">
        <f t="shared" si="2"/>
        <v>25.139664804469277</v>
      </c>
    </row>
    <row r="107" spans="1:13" ht="9.75" customHeight="1" x14ac:dyDescent="0.2">
      <c r="A107" s="21"/>
      <c r="B107" s="22"/>
      <c r="C107" s="2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">
      <c r="A108" s="16">
        <v>22</v>
      </c>
      <c r="B108" s="17" t="s">
        <v>14</v>
      </c>
      <c r="C108" s="33">
        <v>2450</v>
      </c>
      <c r="D108" s="2">
        <v>96</v>
      </c>
      <c r="E108" s="2">
        <v>385</v>
      </c>
      <c r="F108" s="2">
        <v>294</v>
      </c>
      <c r="G108" s="2">
        <v>285</v>
      </c>
      <c r="H108" s="2">
        <v>179</v>
      </c>
      <c r="I108" s="2">
        <v>423</v>
      </c>
      <c r="J108" s="2">
        <v>76</v>
      </c>
      <c r="K108" s="2">
        <v>35</v>
      </c>
      <c r="L108" s="2">
        <v>48</v>
      </c>
      <c r="M108" s="2">
        <f>C108-SUM(D108:L108)</f>
        <v>629</v>
      </c>
    </row>
    <row r="109" spans="1:13" x14ac:dyDescent="0.2">
      <c r="A109" s="21"/>
      <c r="B109" s="17" t="s">
        <v>15</v>
      </c>
      <c r="C109" s="33">
        <v>1495</v>
      </c>
      <c r="D109" s="2">
        <v>87</v>
      </c>
      <c r="E109" s="2">
        <v>244</v>
      </c>
      <c r="F109" s="2">
        <v>160</v>
      </c>
      <c r="G109" s="2">
        <v>196</v>
      </c>
      <c r="H109" s="2">
        <v>99</v>
      </c>
      <c r="I109" s="2">
        <v>309</v>
      </c>
      <c r="J109" s="2">
        <v>0</v>
      </c>
      <c r="K109" s="32" t="s">
        <v>20</v>
      </c>
      <c r="L109" s="2">
        <v>30</v>
      </c>
      <c r="M109" s="2">
        <f>C109-SUM(D109:L109)</f>
        <v>370</v>
      </c>
    </row>
    <row r="110" spans="1:13" x14ac:dyDescent="0.2">
      <c r="A110" s="21"/>
      <c r="B110" s="17" t="s">
        <v>17</v>
      </c>
      <c r="C110" s="33">
        <v>955</v>
      </c>
      <c r="D110" s="2">
        <v>9</v>
      </c>
      <c r="E110" s="2">
        <v>141</v>
      </c>
      <c r="F110" s="2">
        <v>134</v>
      </c>
      <c r="G110" s="2">
        <v>89</v>
      </c>
      <c r="H110" s="2">
        <v>80</v>
      </c>
      <c r="I110" s="2">
        <v>114</v>
      </c>
      <c r="J110" s="2">
        <v>76</v>
      </c>
      <c r="K110" s="2">
        <v>35</v>
      </c>
      <c r="L110" s="2">
        <v>18</v>
      </c>
      <c r="M110" s="2">
        <f>C110-SUM(D110:L110)</f>
        <v>259</v>
      </c>
    </row>
    <row r="111" spans="1:13" x14ac:dyDescent="0.2">
      <c r="A111" s="21"/>
      <c r="B111" s="22" t="s">
        <v>18</v>
      </c>
      <c r="C111" s="3">
        <f t="shared" ref="C111:M111" si="3">C108/$C$108*100</f>
        <v>100</v>
      </c>
      <c r="D111" s="3">
        <f t="shared" si="3"/>
        <v>3.9183673469387754</v>
      </c>
      <c r="E111" s="3">
        <f t="shared" si="3"/>
        <v>15.714285714285714</v>
      </c>
      <c r="F111" s="3">
        <f t="shared" si="3"/>
        <v>12</v>
      </c>
      <c r="G111" s="3">
        <f t="shared" si="3"/>
        <v>11.63265306122449</v>
      </c>
      <c r="H111" s="3">
        <f t="shared" si="3"/>
        <v>7.3061224489795924</v>
      </c>
      <c r="I111" s="3">
        <f t="shared" si="3"/>
        <v>17.26530612244898</v>
      </c>
      <c r="J111" s="3">
        <f t="shared" si="3"/>
        <v>3.1020408163265305</v>
      </c>
      <c r="K111" s="3">
        <f t="shared" si="3"/>
        <v>1.4285714285714286</v>
      </c>
      <c r="L111" s="3">
        <f t="shared" si="3"/>
        <v>1.9591836734693877</v>
      </c>
      <c r="M111" s="3">
        <f t="shared" si="3"/>
        <v>25.673469387755105</v>
      </c>
    </row>
    <row r="112" spans="1:13" ht="9.75" customHeight="1" x14ac:dyDescent="0.2">
      <c r="A112" s="21"/>
      <c r="B112" s="22"/>
      <c r="C112" s="2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2">
      <c r="A113" s="16">
        <v>23</v>
      </c>
      <c r="B113" s="17" t="s">
        <v>14</v>
      </c>
      <c r="C113" s="33">
        <v>2541</v>
      </c>
      <c r="D113" s="2">
        <v>76</v>
      </c>
      <c r="E113" s="2">
        <v>350</v>
      </c>
      <c r="F113" s="2">
        <v>326</v>
      </c>
      <c r="G113" s="2">
        <v>286</v>
      </c>
      <c r="H113" s="2">
        <v>209</v>
      </c>
      <c r="I113" s="2">
        <v>441</v>
      </c>
      <c r="J113" s="2">
        <v>68</v>
      </c>
      <c r="K113" s="2">
        <v>40</v>
      </c>
      <c r="L113" s="2">
        <v>57</v>
      </c>
      <c r="M113" s="2">
        <f>C113-SUM(D113:L113)</f>
        <v>688</v>
      </c>
    </row>
    <row r="114" spans="1:13" x14ac:dyDescent="0.2">
      <c r="A114" s="21"/>
      <c r="B114" s="17" t="s">
        <v>15</v>
      </c>
      <c r="C114" s="33">
        <v>1523</v>
      </c>
      <c r="D114" s="2">
        <v>69</v>
      </c>
      <c r="E114" s="2">
        <v>210</v>
      </c>
      <c r="F114" s="2">
        <v>177</v>
      </c>
      <c r="G114" s="2">
        <v>189</v>
      </c>
      <c r="H114" s="2">
        <v>117</v>
      </c>
      <c r="I114" s="2">
        <v>323</v>
      </c>
      <c r="J114" s="2">
        <v>1</v>
      </c>
      <c r="K114" s="32" t="s">
        <v>20</v>
      </c>
      <c r="L114" s="2">
        <v>30</v>
      </c>
      <c r="M114" s="2">
        <f>C114-SUM(D114:L114)</f>
        <v>407</v>
      </c>
    </row>
    <row r="115" spans="1:13" x14ac:dyDescent="0.2">
      <c r="A115" s="21"/>
      <c r="B115" s="17" t="s">
        <v>17</v>
      </c>
      <c r="C115" s="33">
        <v>1018</v>
      </c>
      <c r="D115" s="2">
        <v>7</v>
      </c>
      <c r="E115" s="2">
        <v>140</v>
      </c>
      <c r="F115" s="2">
        <v>149</v>
      </c>
      <c r="G115" s="2">
        <v>97</v>
      </c>
      <c r="H115" s="2">
        <v>92</v>
      </c>
      <c r="I115" s="2">
        <v>118</v>
      </c>
      <c r="J115" s="2">
        <v>67</v>
      </c>
      <c r="K115" s="2">
        <v>40</v>
      </c>
      <c r="L115" s="2">
        <v>27</v>
      </c>
      <c r="M115" s="2">
        <f>C115-SUM(D115:L115)</f>
        <v>281</v>
      </c>
    </row>
    <row r="116" spans="1:13" x14ac:dyDescent="0.2">
      <c r="A116" s="21"/>
      <c r="B116" s="22" t="s">
        <v>18</v>
      </c>
      <c r="C116" s="23">
        <f t="shared" ref="C116:M116" si="4">C113/$C$113*100</f>
        <v>100</v>
      </c>
      <c r="D116" s="3">
        <f t="shared" si="4"/>
        <v>2.9909484454938999</v>
      </c>
      <c r="E116" s="3">
        <f t="shared" si="4"/>
        <v>13.774104683195592</v>
      </c>
      <c r="F116" s="3">
        <f t="shared" si="4"/>
        <v>12.829594647776466</v>
      </c>
      <c r="G116" s="3">
        <f t="shared" si="4"/>
        <v>11.255411255411255</v>
      </c>
      <c r="H116" s="3">
        <f t="shared" si="4"/>
        <v>8.2251082251082259</v>
      </c>
      <c r="I116" s="3">
        <f t="shared" si="4"/>
        <v>17.355371900826448</v>
      </c>
      <c r="J116" s="3">
        <f t="shared" si="4"/>
        <v>2.6761117670208581</v>
      </c>
      <c r="K116" s="3">
        <f t="shared" si="4"/>
        <v>1.5741833923652107</v>
      </c>
      <c r="L116" s="3">
        <f t="shared" si="4"/>
        <v>2.2432113341204247</v>
      </c>
      <c r="M116" s="3">
        <f t="shared" si="4"/>
        <v>27.07595434868162</v>
      </c>
    </row>
    <row r="117" spans="1:13" x14ac:dyDescent="0.2">
      <c r="A117" s="21"/>
      <c r="B117" s="2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2">
      <c r="A118" s="16">
        <v>24</v>
      </c>
      <c r="B118" s="22" t="s">
        <v>14</v>
      </c>
      <c r="C118" s="2">
        <v>2549</v>
      </c>
      <c r="D118" s="2">
        <v>67</v>
      </c>
      <c r="E118" s="2">
        <v>324</v>
      </c>
      <c r="F118" s="2">
        <v>363</v>
      </c>
      <c r="G118" s="2">
        <v>277</v>
      </c>
      <c r="H118" s="2">
        <v>232</v>
      </c>
      <c r="I118" s="2">
        <v>435</v>
      </c>
      <c r="J118" s="2">
        <v>67</v>
      </c>
      <c r="K118" s="2">
        <v>41</v>
      </c>
      <c r="L118" s="2">
        <v>52</v>
      </c>
      <c r="M118" s="2">
        <f>C118-SUM(D118:L118)</f>
        <v>691</v>
      </c>
    </row>
    <row r="119" spans="1:13" x14ac:dyDescent="0.2">
      <c r="A119" s="21"/>
      <c r="B119" s="22" t="s">
        <v>15</v>
      </c>
      <c r="C119" s="2">
        <v>1490</v>
      </c>
      <c r="D119" s="2">
        <v>60</v>
      </c>
      <c r="E119" s="2">
        <v>205</v>
      </c>
      <c r="F119" s="2">
        <v>186</v>
      </c>
      <c r="G119" s="2">
        <v>186</v>
      </c>
      <c r="H119" s="2">
        <v>117</v>
      </c>
      <c r="I119" s="2">
        <v>315</v>
      </c>
      <c r="J119" s="2">
        <v>1</v>
      </c>
      <c r="K119" s="34" t="s">
        <v>20</v>
      </c>
      <c r="L119" s="2">
        <v>23</v>
      </c>
      <c r="M119" s="2">
        <f>C119-SUM(D119:L119)</f>
        <v>397</v>
      </c>
    </row>
    <row r="120" spans="1:13" x14ac:dyDescent="0.2">
      <c r="A120" s="21"/>
      <c r="B120" s="22" t="s">
        <v>17</v>
      </c>
      <c r="C120" s="2">
        <v>1059</v>
      </c>
      <c r="D120" s="2">
        <v>7</v>
      </c>
      <c r="E120" s="2">
        <v>119</v>
      </c>
      <c r="F120" s="2">
        <v>177</v>
      </c>
      <c r="G120" s="2">
        <v>91</v>
      </c>
      <c r="H120" s="2">
        <v>115</v>
      </c>
      <c r="I120" s="2">
        <v>120</v>
      </c>
      <c r="J120" s="2">
        <v>66</v>
      </c>
      <c r="K120" s="2">
        <v>41</v>
      </c>
      <c r="L120" s="2">
        <v>29</v>
      </c>
      <c r="M120" s="2">
        <f>C120-SUM(D120:L120)</f>
        <v>294</v>
      </c>
    </row>
    <row r="121" spans="1:13" x14ac:dyDescent="0.2">
      <c r="A121" s="21"/>
      <c r="B121" s="22" t="s">
        <v>18</v>
      </c>
      <c r="C121" s="3">
        <f t="shared" ref="C121:M121" si="5">C118/$C$118*100</f>
        <v>100</v>
      </c>
      <c r="D121" s="3">
        <f t="shared" si="5"/>
        <v>2.628481757551981</v>
      </c>
      <c r="E121" s="3">
        <f t="shared" si="5"/>
        <v>12.710867006669282</v>
      </c>
      <c r="F121" s="3">
        <f t="shared" si="5"/>
        <v>14.240878775990584</v>
      </c>
      <c r="G121" s="3">
        <f t="shared" si="5"/>
        <v>10.867006669282071</v>
      </c>
      <c r="H121" s="3">
        <f t="shared" si="5"/>
        <v>9.1016084739113374</v>
      </c>
      <c r="I121" s="3">
        <f t="shared" si="5"/>
        <v>17.065515888583757</v>
      </c>
      <c r="J121" s="3">
        <f t="shared" si="5"/>
        <v>2.628481757551981</v>
      </c>
      <c r="K121" s="3">
        <f t="shared" si="5"/>
        <v>1.6084739113377795</v>
      </c>
      <c r="L121" s="3">
        <f t="shared" si="5"/>
        <v>2.0400156924284034</v>
      </c>
      <c r="M121" s="3">
        <f t="shared" si="5"/>
        <v>27.10867006669282</v>
      </c>
    </row>
    <row r="122" spans="1:13" x14ac:dyDescent="0.2">
      <c r="A122" s="21"/>
      <c r="B122" s="2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2">
      <c r="A123" s="16">
        <v>25</v>
      </c>
      <c r="B123" s="22" t="s">
        <v>14</v>
      </c>
      <c r="C123" s="2">
        <v>2495</v>
      </c>
      <c r="D123" s="2">
        <v>80</v>
      </c>
      <c r="E123" s="2">
        <v>288</v>
      </c>
      <c r="F123" s="2">
        <v>362</v>
      </c>
      <c r="G123" s="2">
        <v>243</v>
      </c>
      <c r="H123" s="2">
        <v>230</v>
      </c>
      <c r="I123" s="2">
        <v>445</v>
      </c>
      <c r="J123" s="2">
        <v>94</v>
      </c>
      <c r="K123" s="2">
        <v>39</v>
      </c>
      <c r="L123" s="2">
        <v>46</v>
      </c>
      <c r="M123" s="2">
        <f>C123-SUM(D123:L123)</f>
        <v>668</v>
      </c>
    </row>
    <row r="124" spans="1:13" x14ac:dyDescent="0.2">
      <c r="A124" s="21"/>
      <c r="B124" s="22" t="s">
        <v>15</v>
      </c>
      <c r="C124" s="2">
        <v>1459</v>
      </c>
      <c r="D124" s="2">
        <v>69</v>
      </c>
      <c r="E124" s="2">
        <v>178</v>
      </c>
      <c r="F124" s="2">
        <v>201</v>
      </c>
      <c r="G124" s="2">
        <v>165</v>
      </c>
      <c r="H124" s="2">
        <v>106</v>
      </c>
      <c r="I124" s="2">
        <v>306</v>
      </c>
      <c r="J124" s="34" t="s">
        <v>19</v>
      </c>
      <c r="K124" s="34" t="s">
        <v>20</v>
      </c>
      <c r="L124" s="2">
        <v>24</v>
      </c>
      <c r="M124" s="2">
        <f>C124-SUM(D124:L124)</f>
        <v>410</v>
      </c>
    </row>
    <row r="125" spans="1:13" x14ac:dyDescent="0.2">
      <c r="A125" s="21"/>
      <c r="B125" s="22" t="s">
        <v>17</v>
      </c>
      <c r="C125" s="2">
        <v>1036</v>
      </c>
      <c r="D125" s="2">
        <v>11</v>
      </c>
      <c r="E125" s="2">
        <v>110</v>
      </c>
      <c r="F125" s="2">
        <v>161</v>
      </c>
      <c r="G125" s="2">
        <v>78</v>
      </c>
      <c r="H125" s="2">
        <v>124</v>
      </c>
      <c r="I125" s="2">
        <v>139</v>
      </c>
      <c r="J125" s="2">
        <v>94</v>
      </c>
      <c r="K125" s="2">
        <v>39</v>
      </c>
      <c r="L125" s="2">
        <v>22</v>
      </c>
      <c r="M125" s="2">
        <f>C125-SUM(D125:L125)</f>
        <v>258</v>
      </c>
    </row>
    <row r="126" spans="1:13" x14ac:dyDescent="0.2">
      <c r="A126" s="21"/>
      <c r="B126" s="22" t="s">
        <v>18</v>
      </c>
      <c r="C126" s="3">
        <f t="shared" ref="C126:M126" si="6">C123/$C$123*100</f>
        <v>100</v>
      </c>
      <c r="D126" s="3">
        <f t="shared" si="6"/>
        <v>3.2064128256513023</v>
      </c>
      <c r="E126" s="3">
        <f t="shared" si="6"/>
        <v>11.54308617234469</v>
      </c>
      <c r="F126" s="3">
        <f t="shared" si="6"/>
        <v>14.509018036072144</v>
      </c>
      <c r="G126" s="3">
        <f t="shared" si="6"/>
        <v>9.7394789579158321</v>
      </c>
      <c r="H126" s="3">
        <f t="shared" si="6"/>
        <v>9.2184368737474944</v>
      </c>
      <c r="I126" s="3">
        <f t="shared" si="6"/>
        <v>17.835671342685373</v>
      </c>
      <c r="J126" s="3">
        <f t="shared" si="6"/>
        <v>3.7675350701402808</v>
      </c>
      <c r="K126" s="3">
        <f t="shared" si="6"/>
        <v>1.56312625250501</v>
      </c>
      <c r="L126" s="3">
        <f t="shared" si="6"/>
        <v>1.8436873747494988</v>
      </c>
      <c r="M126" s="3">
        <f t="shared" si="6"/>
        <v>26.773547094188377</v>
      </c>
    </row>
    <row r="127" spans="1:13" x14ac:dyDescent="0.2">
      <c r="A127" s="21"/>
      <c r="B127" s="2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2">
      <c r="A128" s="16">
        <v>26</v>
      </c>
      <c r="B128" s="22" t="s">
        <v>14</v>
      </c>
      <c r="C128" s="2">
        <v>2565</v>
      </c>
      <c r="D128" s="2">
        <v>60</v>
      </c>
      <c r="E128" s="2">
        <v>315</v>
      </c>
      <c r="F128" s="2">
        <v>358</v>
      </c>
      <c r="G128" s="2">
        <v>242</v>
      </c>
      <c r="H128" s="2">
        <v>231</v>
      </c>
      <c r="I128" s="2">
        <v>459</v>
      </c>
      <c r="J128" s="2">
        <v>94</v>
      </c>
      <c r="K128" s="2">
        <v>39</v>
      </c>
      <c r="L128" s="2">
        <v>48</v>
      </c>
      <c r="M128" s="2">
        <f>C128-SUM(D128:L128)</f>
        <v>719</v>
      </c>
    </row>
    <row r="129" spans="1:13" x14ac:dyDescent="0.2">
      <c r="A129" s="21"/>
      <c r="B129" s="22" t="s">
        <v>15</v>
      </c>
      <c r="C129" s="2">
        <v>1484</v>
      </c>
      <c r="D129" s="2">
        <v>50</v>
      </c>
      <c r="E129" s="2">
        <v>204</v>
      </c>
      <c r="F129" s="2">
        <v>186</v>
      </c>
      <c r="G129" s="2">
        <v>167</v>
      </c>
      <c r="H129" s="2">
        <v>111</v>
      </c>
      <c r="I129" s="2">
        <v>327</v>
      </c>
      <c r="J129" s="2">
        <v>1</v>
      </c>
      <c r="K129" s="34" t="s">
        <v>20</v>
      </c>
      <c r="L129" s="2">
        <v>28</v>
      </c>
      <c r="M129" s="2">
        <f>C129-SUM(D129:L129)</f>
        <v>410</v>
      </c>
    </row>
    <row r="130" spans="1:13" x14ac:dyDescent="0.2">
      <c r="A130" s="21"/>
      <c r="B130" s="22" t="s">
        <v>17</v>
      </c>
      <c r="C130" s="2">
        <v>1081</v>
      </c>
      <c r="D130" s="2">
        <v>10</v>
      </c>
      <c r="E130" s="2">
        <v>111</v>
      </c>
      <c r="F130" s="2">
        <v>172</v>
      </c>
      <c r="G130" s="2">
        <v>75</v>
      </c>
      <c r="H130" s="2">
        <v>120</v>
      </c>
      <c r="I130" s="2">
        <v>132</v>
      </c>
      <c r="J130" s="2">
        <v>93</v>
      </c>
      <c r="K130" s="2">
        <v>39</v>
      </c>
      <c r="L130" s="2">
        <v>20</v>
      </c>
      <c r="M130" s="2">
        <f>C130-SUM(D130:L130)</f>
        <v>309</v>
      </c>
    </row>
    <row r="131" spans="1:13" x14ac:dyDescent="0.2">
      <c r="A131" s="21"/>
      <c r="B131" s="22" t="s">
        <v>18</v>
      </c>
      <c r="C131" s="3">
        <f>C128/$C$128*100</f>
        <v>100</v>
      </c>
      <c r="D131" s="3">
        <f t="shared" ref="D131:M131" si="7">D128/$C$133*100</f>
        <v>2.3752969121140142</v>
      </c>
      <c r="E131" s="3">
        <f t="shared" si="7"/>
        <v>12.470308788598574</v>
      </c>
      <c r="F131" s="3">
        <f t="shared" si="7"/>
        <v>14.172604908946951</v>
      </c>
      <c r="G131" s="3">
        <f t="shared" si="7"/>
        <v>9.5803642121931905</v>
      </c>
      <c r="H131" s="3">
        <f t="shared" si="7"/>
        <v>9.1448931116389556</v>
      </c>
      <c r="I131" s="3">
        <f t="shared" si="7"/>
        <v>18.171021377672208</v>
      </c>
      <c r="J131" s="3">
        <f t="shared" si="7"/>
        <v>3.7212984956452888</v>
      </c>
      <c r="K131" s="3">
        <f t="shared" si="7"/>
        <v>1.5439429928741093</v>
      </c>
      <c r="L131" s="3">
        <f t="shared" si="7"/>
        <v>1.9002375296912115</v>
      </c>
      <c r="M131" s="3">
        <f t="shared" si="7"/>
        <v>28.463974663499602</v>
      </c>
    </row>
    <row r="132" spans="1:13" x14ac:dyDescent="0.2">
      <c r="A132" s="21"/>
      <c r="B132" s="2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2">
      <c r="A133" s="16">
        <v>27</v>
      </c>
      <c r="B133" s="22" t="s">
        <v>14</v>
      </c>
      <c r="C133" s="31">
        <v>2526</v>
      </c>
      <c r="D133" s="35">
        <v>67</v>
      </c>
      <c r="E133" s="35">
        <v>292</v>
      </c>
      <c r="F133" s="31">
        <v>357</v>
      </c>
      <c r="G133" s="35">
        <v>230</v>
      </c>
      <c r="H133" s="35">
        <v>215</v>
      </c>
      <c r="I133" s="35">
        <v>468</v>
      </c>
      <c r="J133" s="35">
        <v>96</v>
      </c>
      <c r="K133" s="31">
        <v>38</v>
      </c>
      <c r="L133" s="35">
        <v>55</v>
      </c>
      <c r="M133" s="31">
        <f>C133-SUM(D133:L133)</f>
        <v>708</v>
      </c>
    </row>
    <row r="134" spans="1:13" x14ac:dyDescent="0.2">
      <c r="A134" s="16"/>
      <c r="B134" s="22" t="s">
        <v>15</v>
      </c>
      <c r="C134" s="31">
        <v>1470</v>
      </c>
      <c r="D134" s="35">
        <v>55</v>
      </c>
      <c r="E134" s="35">
        <v>178</v>
      </c>
      <c r="F134" s="31">
        <v>183</v>
      </c>
      <c r="G134" s="35">
        <v>155</v>
      </c>
      <c r="H134" s="35">
        <v>98</v>
      </c>
      <c r="I134" s="35">
        <v>343</v>
      </c>
      <c r="J134" s="35">
        <v>1</v>
      </c>
      <c r="K134" s="32" t="s">
        <v>20</v>
      </c>
      <c r="L134" s="35">
        <v>34</v>
      </c>
      <c r="M134" s="31">
        <f>C134-SUM(D134:L134)</f>
        <v>423</v>
      </c>
    </row>
    <row r="135" spans="1:13" x14ac:dyDescent="0.2">
      <c r="A135" s="16"/>
      <c r="B135" s="22" t="s">
        <v>17</v>
      </c>
      <c r="C135" s="31">
        <v>1056</v>
      </c>
      <c r="D135" s="35">
        <v>12</v>
      </c>
      <c r="E135" s="35">
        <v>114</v>
      </c>
      <c r="F135" s="31">
        <v>174</v>
      </c>
      <c r="G135" s="35">
        <v>75</v>
      </c>
      <c r="H135" s="35">
        <v>117</v>
      </c>
      <c r="I135" s="35">
        <v>125</v>
      </c>
      <c r="J135" s="35">
        <v>95</v>
      </c>
      <c r="K135" s="31">
        <v>38</v>
      </c>
      <c r="L135" s="35">
        <v>21</v>
      </c>
      <c r="M135" s="31">
        <f>C135-SUM(D135:L135)</f>
        <v>285</v>
      </c>
    </row>
    <row r="136" spans="1:13" x14ac:dyDescent="0.2">
      <c r="A136" s="16"/>
      <c r="B136" s="22" t="s">
        <v>18</v>
      </c>
      <c r="C136" s="3">
        <f t="shared" ref="C136:M136" si="8">C133/$C$133*100</f>
        <v>100</v>
      </c>
      <c r="D136" s="36">
        <f t="shared" si="8"/>
        <v>2.6524148851939824</v>
      </c>
      <c r="E136" s="36">
        <f t="shared" si="8"/>
        <v>11.559778305621537</v>
      </c>
      <c r="F136" s="36">
        <f t="shared" si="8"/>
        <v>14.133016627078385</v>
      </c>
      <c r="G136" s="36">
        <f t="shared" si="8"/>
        <v>9.1053048297703878</v>
      </c>
      <c r="H136" s="36">
        <f t="shared" si="8"/>
        <v>8.5114806017418854</v>
      </c>
      <c r="I136" s="36">
        <f t="shared" si="8"/>
        <v>18.527315914489311</v>
      </c>
      <c r="J136" s="36">
        <f t="shared" si="8"/>
        <v>3.800475059382423</v>
      </c>
      <c r="K136" s="36">
        <f t="shared" si="8"/>
        <v>1.5043547110055424</v>
      </c>
      <c r="L136" s="36">
        <f t="shared" si="8"/>
        <v>2.1773555027711797</v>
      </c>
      <c r="M136" s="36">
        <f t="shared" si="8"/>
        <v>28.028503562945367</v>
      </c>
    </row>
    <row r="137" spans="1:13" x14ac:dyDescent="0.2">
      <c r="A137" s="16"/>
      <c r="B137" s="22"/>
      <c r="C137" s="3"/>
      <c r="D137" s="36"/>
      <c r="E137" s="36"/>
      <c r="F137" s="36"/>
      <c r="G137" s="36"/>
      <c r="H137" s="36"/>
      <c r="I137" s="36"/>
      <c r="J137" s="36"/>
      <c r="K137" s="36"/>
      <c r="L137" s="36"/>
      <c r="M137" s="36"/>
    </row>
    <row r="138" spans="1:13" x14ac:dyDescent="0.2">
      <c r="A138" s="16">
        <v>28</v>
      </c>
      <c r="B138" s="22" t="s">
        <v>14</v>
      </c>
      <c r="C138" s="31">
        <v>2467</v>
      </c>
      <c r="D138" s="35">
        <v>75</v>
      </c>
      <c r="E138" s="35">
        <v>302</v>
      </c>
      <c r="F138" s="31">
        <v>348</v>
      </c>
      <c r="G138" s="35">
        <v>237</v>
      </c>
      <c r="H138" s="35">
        <v>216</v>
      </c>
      <c r="I138" s="35">
        <v>453</v>
      </c>
      <c r="J138" s="35">
        <v>78</v>
      </c>
      <c r="K138" s="31">
        <v>29</v>
      </c>
      <c r="L138" s="35">
        <v>59</v>
      </c>
      <c r="M138" s="31">
        <f>C138-SUM(D138:L138)</f>
        <v>670</v>
      </c>
    </row>
    <row r="139" spans="1:13" x14ac:dyDescent="0.2">
      <c r="A139" s="21"/>
      <c r="B139" s="22" t="s">
        <v>15</v>
      </c>
      <c r="C139" s="31">
        <v>1457</v>
      </c>
      <c r="D139" s="35">
        <v>67</v>
      </c>
      <c r="E139" s="35">
        <v>195</v>
      </c>
      <c r="F139" s="31">
        <v>194</v>
      </c>
      <c r="G139" s="35">
        <v>153</v>
      </c>
      <c r="H139" s="35">
        <v>102</v>
      </c>
      <c r="I139" s="35">
        <v>324</v>
      </c>
      <c r="J139" s="35">
        <v>0</v>
      </c>
      <c r="K139" s="32" t="s">
        <v>22</v>
      </c>
      <c r="L139" s="35">
        <v>33</v>
      </c>
      <c r="M139" s="31">
        <f>C139-SUM(D139:L139)</f>
        <v>389</v>
      </c>
    </row>
    <row r="140" spans="1:13" x14ac:dyDescent="0.2">
      <c r="A140" s="21"/>
      <c r="B140" s="22" t="s">
        <v>17</v>
      </c>
      <c r="C140" s="31">
        <v>1010</v>
      </c>
      <c r="D140" s="35">
        <v>8</v>
      </c>
      <c r="E140" s="35">
        <v>107</v>
      </c>
      <c r="F140" s="31">
        <v>154</v>
      </c>
      <c r="G140" s="35">
        <v>84</v>
      </c>
      <c r="H140" s="35">
        <v>114</v>
      </c>
      <c r="I140" s="35">
        <v>129</v>
      </c>
      <c r="J140" s="35">
        <v>78</v>
      </c>
      <c r="K140" s="31">
        <v>29</v>
      </c>
      <c r="L140" s="35">
        <v>26</v>
      </c>
      <c r="M140" s="31">
        <f>C140-SUM(D140:L140)</f>
        <v>281</v>
      </c>
    </row>
    <row r="141" spans="1:13" x14ac:dyDescent="0.2">
      <c r="A141" s="21"/>
      <c r="B141" s="22" t="s">
        <v>18</v>
      </c>
      <c r="C141" s="3">
        <f t="shared" ref="C141:M141" si="9">C138/$C$138*100</f>
        <v>100</v>
      </c>
      <c r="D141" s="3">
        <f t="shared" si="9"/>
        <v>3.040129712201054</v>
      </c>
      <c r="E141" s="3">
        <f t="shared" si="9"/>
        <v>12.24158897446291</v>
      </c>
      <c r="F141" s="3">
        <f t="shared" si="9"/>
        <v>14.106201864612892</v>
      </c>
      <c r="G141" s="3">
        <f t="shared" si="9"/>
        <v>9.606809890555331</v>
      </c>
      <c r="H141" s="3">
        <f t="shared" si="9"/>
        <v>8.7555735711390366</v>
      </c>
      <c r="I141" s="3">
        <f t="shared" si="9"/>
        <v>18.362383461694364</v>
      </c>
      <c r="J141" s="3">
        <f t="shared" si="9"/>
        <v>3.1617349006890962</v>
      </c>
      <c r="K141" s="3">
        <f t="shared" si="9"/>
        <v>1.1755168220510741</v>
      </c>
      <c r="L141" s="3">
        <f t="shared" si="9"/>
        <v>2.3915687069314959</v>
      </c>
      <c r="M141" s="3">
        <f t="shared" si="9"/>
        <v>27.158492095662751</v>
      </c>
    </row>
    <row r="143" spans="1:13" x14ac:dyDescent="0.2">
      <c r="A143" s="37">
        <v>29</v>
      </c>
      <c r="B143" s="22" t="s">
        <v>14</v>
      </c>
      <c r="C143" s="40">
        <v>2452</v>
      </c>
      <c r="D143" s="41">
        <v>68</v>
      </c>
      <c r="E143" s="42">
        <v>287</v>
      </c>
      <c r="F143" s="42">
        <v>343</v>
      </c>
      <c r="G143" s="42">
        <v>228</v>
      </c>
      <c r="H143" s="43">
        <v>223</v>
      </c>
      <c r="I143" s="43">
        <v>414</v>
      </c>
      <c r="J143" s="43">
        <v>88</v>
      </c>
      <c r="K143" s="42">
        <v>43</v>
      </c>
      <c r="L143" s="42">
        <v>51</v>
      </c>
      <c r="M143" s="42">
        <v>707</v>
      </c>
    </row>
    <row r="144" spans="1:13" x14ac:dyDescent="0.2">
      <c r="B144" s="22" t="s">
        <v>15</v>
      </c>
      <c r="C144" s="40">
        <v>1432</v>
      </c>
      <c r="D144" s="43">
        <v>57</v>
      </c>
      <c r="E144" s="42">
        <v>181</v>
      </c>
      <c r="F144" s="44">
        <v>183</v>
      </c>
      <c r="G144" s="44">
        <v>148</v>
      </c>
      <c r="H144" s="45">
        <v>113</v>
      </c>
      <c r="I144" s="45">
        <v>293</v>
      </c>
      <c r="J144" s="45">
        <v>0</v>
      </c>
      <c r="K144" s="44">
        <v>0</v>
      </c>
      <c r="L144" s="44">
        <v>34</v>
      </c>
      <c r="M144" s="42">
        <v>423</v>
      </c>
    </row>
    <row r="145" spans="1:15" x14ac:dyDescent="0.2">
      <c r="B145" s="22" t="s">
        <v>17</v>
      </c>
      <c r="C145" s="40">
        <v>1020</v>
      </c>
      <c r="D145" s="43">
        <v>11</v>
      </c>
      <c r="E145" s="42">
        <v>106</v>
      </c>
      <c r="F145" s="44">
        <v>160</v>
      </c>
      <c r="G145" s="44">
        <v>80</v>
      </c>
      <c r="H145" s="45">
        <v>110</v>
      </c>
      <c r="I145" s="45">
        <v>121</v>
      </c>
      <c r="J145" s="45">
        <v>88</v>
      </c>
      <c r="K145" s="44">
        <v>43</v>
      </c>
      <c r="L145" s="44">
        <v>17</v>
      </c>
      <c r="M145" s="42">
        <v>284</v>
      </c>
    </row>
    <row r="146" spans="1:15" x14ac:dyDescent="0.2">
      <c r="B146" s="22" t="s">
        <v>18</v>
      </c>
      <c r="C146" s="31">
        <f t="shared" ref="C146:M146" si="10">C143/$C$143*100</f>
        <v>100</v>
      </c>
      <c r="D146" s="46">
        <f t="shared" si="10"/>
        <v>2.7732463295269167</v>
      </c>
      <c r="E146" s="46">
        <f t="shared" si="10"/>
        <v>11.704730831973899</v>
      </c>
      <c r="F146" s="46">
        <f t="shared" si="10"/>
        <v>13.988580750407831</v>
      </c>
      <c r="G146" s="46">
        <f t="shared" si="10"/>
        <v>9.2985318107667201</v>
      </c>
      <c r="H146" s="46">
        <f t="shared" si="10"/>
        <v>9.0946166394779766</v>
      </c>
      <c r="I146" s="46">
        <f t="shared" si="10"/>
        <v>16.884176182707993</v>
      </c>
      <c r="J146" s="46">
        <f t="shared" si="10"/>
        <v>3.588907014681892</v>
      </c>
      <c r="K146" s="46">
        <f t="shared" si="10"/>
        <v>1.7536704730831976</v>
      </c>
      <c r="L146" s="46">
        <f t="shared" si="10"/>
        <v>2.0799347471451877</v>
      </c>
      <c r="M146" s="46">
        <f t="shared" si="10"/>
        <v>28.833605220228385</v>
      </c>
    </row>
    <row r="147" spans="1:15" x14ac:dyDescent="0.2">
      <c r="B147" s="2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5" x14ac:dyDescent="0.2">
      <c r="A148" s="37">
        <v>30</v>
      </c>
      <c r="B148" s="22" t="s">
        <v>14</v>
      </c>
      <c r="C148" s="1">
        <f>SUM(D148:O148)</f>
        <v>2573</v>
      </c>
      <c r="D148" s="1">
        <v>56</v>
      </c>
      <c r="E148" s="1">
        <v>247</v>
      </c>
      <c r="F148" s="1">
        <v>369</v>
      </c>
      <c r="G148" s="1">
        <v>231</v>
      </c>
      <c r="H148" s="1">
        <v>237</v>
      </c>
      <c r="I148" s="1">
        <v>458</v>
      </c>
      <c r="J148" s="1">
        <v>109</v>
      </c>
      <c r="K148" s="1">
        <v>39</v>
      </c>
      <c r="L148" s="1">
        <v>42</v>
      </c>
      <c r="M148" s="2">
        <f>M149+M150</f>
        <v>785</v>
      </c>
    </row>
    <row r="149" spans="1:15" x14ac:dyDescent="0.2">
      <c r="B149" s="22" t="s">
        <v>15</v>
      </c>
      <c r="C149" s="1">
        <f>SUM(D149:M149)</f>
        <v>1505</v>
      </c>
      <c r="D149" s="1">
        <v>44</v>
      </c>
      <c r="E149" s="1">
        <v>151</v>
      </c>
      <c r="F149" s="1">
        <v>213</v>
      </c>
      <c r="G149" s="1">
        <v>155</v>
      </c>
      <c r="H149" s="1">
        <v>122</v>
      </c>
      <c r="I149" s="1">
        <v>338</v>
      </c>
      <c r="J149" s="1">
        <v>1</v>
      </c>
      <c r="K149" s="1">
        <v>0</v>
      </c>
      <c r="L149" s="1">
        <v>24</v>
      </c>
      <c r="M149" s="1">
        <v>457</v>
      </c>
      <c r="O149" s="47"/>
    </row>
    <row r="150" spans="1:15" x14ac:dyDescent="0.2">
      <c r="B150" s="22" t="s">
        <v>17</v>
      </c>
      <c r="C150" s="1">
        <f>SUM(D150:M150)</f>
        <v>1068</v>
      </c>
      <c r="D150" s="1">
        <v>12</v>
      </c>
      <c r="E150" s="1">
        <v>96</v>
      </c>
      <c r="F150" s="1">
        <v>156</v>
      </c>
      <c r="G150" s="1">
        <v>76</v>
      </c>
      <c r="H150" s="1">
        <v>115</v>
      </c>
      <c r="I150" s="1">
        <v>120</v>
      </c>
      <c r="J150" s="1">
        <v>108</v>
      </c>
      <c r="K150" s="1">
        <v>39</v>
      </c>
      <c r="L150" s="1">
        <v>18</v>
      </c>
      <c r="M150" s="1">
        <v>328</v>
      </c>
      <c r="O150" s="47"/>
    </row>
    <row r="151" spans="1:15" x14ac:dyDescent="0.2">
      <c r="B151" s="22" t="s">
        <v>18</v>
      </c>
      <c r="C151" s="3">
        <f t="shared" ref="C151:L151" si="11">C148/$C$148*100</f>
        <v>100</v>
      </c>
      <c r="D151" s="3">
        <f t="shared" si="11"/>
        <v>2.1764477263894286</v>
      </c>
      <c r="E151" s="3">
        <f t="shared" si="11"/>
        <v>9.5996890788962297</v>
      </c>
      <c r="F151" s="3">
        <f t="shared" si="11"/>
        <v>14.341235911387484</v>
      </c>
      <c r="G151" s="3">
        <f t="shared" si="11"/>
        <v>8.9778468713563928</v>
      </c>
      <c r="H151" s="3">
        <f t="shared" si="11"/>
        <v>9.2110376991838336</v>
      </c>
      <c r="I151" s="3">
        <f t="shared" si="11"/>
        <v>17.800233190827829</v>
      </c>
      <c r="J151" s="3">
        <f t="shared" si="11"/>
        <v>4.2363000388651377</v>
      </c>
      <c r="K151" s="3">
        <f t="shared" si="11"/>
        <v>1.5157403808783521</v>
      </c>
      <c r="L151" s="3">
        <f t="shared" si="11"/>
        <v>1.6323357947920714</v>
      </c>
      <c r="M151" s="3">
        <f>M148/$C$148*100</f>
        <v>30.509133307423241</v>
      </c>
    </row>
    <row r="152" spans="1:15" x14ac:dyDescent="0.2">
      <c r="B152" s="2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5" x14ac:dyDescent="0.2">
      <c r="A153" s="37" t="s">
        <v>23</v>
      </c>
      <c r="B153" s="22" t="s">
        <v>14</v>
      </c>
      <c r="C153" s="1">
        <f>SUM(D153:O153)</f>
        <v>2547</v>
      </c>
      <c r="D153" s="1">
        <v>77</v>
      </c>
      <c r="E153" s="1">
        <v>288</v>
      </c>
      <c r="F153" s="1">
        <v>367</v>
      </c>
      <c r="G153" s="1">
        <v>202</v>
      </c>
      <c r="H153" s="1">
        <v>235</v>
      </c>
      <c r="I153" s="1">
        <v>475</v>
      </c>
      <c r="J153" s="1">
        <v>102</v>
      </c>
      <c r="K153" s="1">
        <v>42</v>
      </c>
      <c r="L153" s="1">
        <v>58</v>
      </c>
      <c r="M153" s="2">
        <f>M154+M155</f>
        <v>701</v>
      </c>
    </row>
    <row r="154" spans="1:15" x14ac:dyDescent="0.2">
      <c r="B154" s="22" t="s">
        <v>15</v>
      </c>
      <c r="C154" s="1">
        <f>SUM(D154:M154)</f>
        <v>1475</v>
      </c>
      <c r="D154" s="1">
        <v>66</v>
      </c>
      <c r="E154" s="1">
        <v>174</v>
      </c>
      <c r="F154" s="1">
        <v>197</v>
      </c>
      <c r="G154" s="1">
        <v>131</v>
      </c>
      <c r="H154" s="1">
        <v>111</v>
      </c>
      <c r="I154" s="1">
        <v>341</v>
      </c>
      <c r="J154" s="1">
        <v>0</v>
      </c>
      <c r="K154" s="1" t="s">
        <v>22</v>
      </c>
      <c r="L154" s="1">
        <v>35</v>
      </c>
      <c r="M154" s="1">
        <v>420</v>
      </c>
      <c r="O154" s="47"/>
    </row>
    <row r="155" spans="1:15" x14ac:dyDescent="0.2">
      <c r="B155" s="22" t="s">
        <v>17</v>
      </c>
      <c r="C155" s="1">
        <f>SUM(D155:M155)</f>
        <v>1072</v>
      </c>
      <c r="D155" s="1">
        <v>11</v>
      </c>
      <c r="E155" s="1">
        <v>114</v>
      </c>
      <c r="F155" s="1">
        <v>170</v>
      </c>
      <c r="G155" s="1">
        <v>71</v>
      </c>
      <c r="H155" s="1">
        <v>124</v>
      </c>
      <c r="I155" s="1">
        <v>134</v>
      </c>
      <c r="J155" s="1">
        <v>102</v>
      </c>
      <c r="K155" s="1">
        <v>42</v>
      </c>
      <c r="L155" s="1">
        <v>23</v>
      </c>
      <c r="M155" s="1">
        <v>281</v>
      </c>
      <c r="O155" s="47"/>
    </row>
    <row r="156" spans="1:15" x14ac:dyDescent="0.2">
      <c r="B156" s="22" t="s">
        <v>18</v>
      </c>
      <c r="C156" s="3">
        <f t="shared" ref="C156:L156" si="12">C153/$C$153*100</f>
        <v>100</v>
      </c>
      <c r="D156" s="3">
        <f t="shared" si="12"/>
        <v>3.0231645072634472</v>
      </c>
      <c r="E156" s="3">
        <f t="shared" si="12"/>
        <v>11.307420494699647</v>
      </c>
      <c r="F156" s="3">
        <f t="shared" si="12"/>
        <v>14.409108755398508</v>
      </c>
      <c r="G156" s="3">
        <f t="shared" si="12"/>
        <v>7.9308990969768356</v>
      </c>
      <c r="H156" s="3">
        <f t="shared" si="12"/>
        <v>9.2265410286611704</v>
      </c>
      <c r="I156" s="3">
        <f t="shared" si="12"/>
        <v>18.649391440910875</v>
      </c>
      <c r="J156" s="3">
        <f t="shared" si="12"/>
        <v>4.0047114252061249</v>
      </c>
      <c r="K156" s="3">
        <f t="shared" si="12"/>
        <v>1.6489988221436984</v>
      </c>
      <c r="L156" s="3">
        <f t="shared" si="12"/>
        <v>2.2771888496270121</v>
      </c>
      <c r="M156" s="4">
        <f>M153/$C$153*100</f>
        <v>27.522575579112679</v>
      </c>
    </row>
    <row r="157" spans="1:15" x14ac:dyDescent="0.2">
      <c r="B157" s="2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5" x14ac:dyDescent="0.2">
      <c r="A158" s="37">
        <v>2</v>
      </c>
      <c r="B158" s="22" t="s">
        <v>14</v>
      </c>
      <c r="C158" s="1">
        <f>SUM(D158:O158)</f>
        <v>2433</v>
      </c>
      <c r="D158" s="1">
        <v>61</v>
      </c>
      <c r="E158" s="1">
        <v>287</v>
      </c>
      <c r="F158" s="1">
        <v>343</v>
      </c>
      <c r="G158" s="1">
        <v>199</v>
      </c>
      <c r="H158" s="1">
        <v>249</v>
      </c>
      <c r="I158" s="1">
        <v>463</v>
      </c>
      <c r="J158" s="1">
        <v>98</v>
      </c>
      <c r="K158" s="1">
        <v>35</v>
      </c>
      <c r="L158" s="1">
        <v>48</v>
      </c>
      <c r="M158" s="2">
        <f>M159+M160</f>
        <v>650</v>
      </c>
    </row>
    <row r="159" spans="1:15" x14ac:dyDescent="0.2">
      <c r="B159" s="22" t="s">
        <v>15</v>
      </c>
      <c r="C159" s="1">
        <f>SUM(D159:M159)</f>
        <v>1418</v>
      </c>
      <c r="D159" s="1">
        <v>51</v>
      </c>
      <c r="E159" s="1">
        <v>184</v>
      </c>
      <c r="F159" s="1">
        <v>177</v>
      </c>
      <c r="G159" s="1">
        <v>140</v>
      </c>
      <c r="H159" s="1">
        <v>116</v>
      </c>
      <c r="I159" s="1">
        <v>332</v>
      </c>
      <c r="J159" s="1">
        <v>0</v>
      </c>
      <c r="K159" s="1" t="s">
        <v>22</v>
      </c>
      <c r="L159" s="1">
        <v>26</v>
      </c>
      <c r="M159" s="1">
        <v>392</v>
      </c>
      <c r="O159" s="47"/>
    </row>
    <row r="160" spans="1:15" x14ac:dyDescent="0.2">
      <c r="B160" s="22" t="s">
        <v>17</v>
      </c>
      <c r="C160" s="1">
        <f>SUM(D160:M160)</f>
        <v>1015</v>
      </c>
      <c r="D160" s="1">
        <v>10</v>
      </c>
      <c r="E160" s="1">
        <v>103</v>
      </c>
      <c r="F160" s="1">
        <v>166</v>
      </c>
      <c r="G160" s="1">
        <v>59</v>
      </c>
      <c r="H160" s="1">
        <v>133</v>
      </c>
      <c r="I160" s="1">
        <v>131</v>
      </c>
      <c r="J160" s="1">
        <v>98</v>
      </c>
      <c r="K160" s="1">
        <v>35</v>
      </c>
      <c r="L160" s="1">
        <v>22</v>
      </c>
      <c r="M160" s="1">
        <v>258</v>
      </c>
      <c r="O160" s="47"/>
    </row>
    <row r="161" spans="1:16" x14ac:dyDescent="0.2">
      <c r="B161" s="22" t="s">
        <v>18</v>
      </c>
      <c r="C161" s="3">
        <f t="shared" ref="C161:L161" si="13">C158/$C$158*100</f>
        <v>100</v>
      </c>
      <c r="D161" s="3">
        <f t="shared" si="13"/>
        <v>2.5071927661323468</v>
      </c>
      <c r="E161" s="3">
        <f t="shared" si="13"/>
        <v>11.796136457048911</v>
      </c>
      <c r="F161" s="3">
        <f t="shared" si="13"/>
        <v>14.097821619399916</v>
      </c>
      <c r="G161" s="3">
        <f>G158/$C$158*100</f>
        <v>8.1792026304973291</v>
      </c>
      <c r="H161" s="3">
        <f t="shared" si="13"/>
        <v>10.234278668310727</v>
      </c>
      <c r="I161" s="3">
        <f t="shared" si="13"/>
        <v>19.030004110152078</v>
      </c>
      <c r="J161" s="3">
        <f t="shared" si="13"/>
        <v>4.0279490341142621</v>
      </c>
      <c r="K161" s="3">
        <f t="shared" si="13"/>
        <v>1.4385532264693794</v>
      </c>
      <c r="L161" s="3">
        <f t="shared" si="13"/>
        <v>1.9728729963008631</v>
      </c>
      <c r="M161" s="4">
        <f>M158/$C$158*100</f>
        <v>26.715988491574187</v>
      </c>
    </row>
    <row r="162" spans="1:16" x14ac:dyDescent="0.2">
      <c r="B162" s="2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</row>
    <row r="163" spans="1:16" x14ac:dyDescent="0.2">
      <c r="A163" s="37">
        <v>3</v>
      </c>
      <c r="B163" s="22" t="s">
        <v>14</v>
      </c>
      <c r="C163" s="1">
        <v>2556</v>
      </c>
      <c r="D163" s="1">
        <f>+D164+D165</f>
        <v>76</v>
      </c>
      <c r="E163" s="1">
        <f t="shared" ref="E163:L163" si="14">+E164+E165</f>
        <v>269</v>
      </c>
      <c r="F163" s="1">
        <f t="shared" si="14"/>
        <v>387</v>
      </c>
      <c r="G163" s="1">
        <f t="shared" si="14"/>
        <v>187</v>
      </c>
      <c r="H163" s="1">
        <f t="shared" si="14"/>
        <v>267</v>
      </c>
      <c r="I163" s="1">
        <f t="shared" si="14"/>
        <v>465</v>
      </c>
      <c r="J163" s="1">
        <f t="shared" si="14"/>
        <v>84</v>
      </c>
      <c r="K163" s="1">
        <f t="shared" si="14"/>
        <v>40</v>
      </c>
      <c r="L163" s="1">
        <f t="shared" si="14"/>
        <v>58</v>
      </c>
      <c r="M163" s="2">
        <f>C163-SUM(D163:L163)</f>
        <v>723</v>
      </c>
      <c r="O163" s="47"/>
      <c r="P163" s="47"/>
    </row>
    <row r="164" spans="1:16" x14ac:dyDescent="0.2">
      <c r="B164" s="22" t="s">
        <v>15</v>
      </c>
      <c r="C164" s="1">
        <v>1496</v>
      </c>
      <c r="D164" s="1">
        <v>64</v>
      </c>
      <c r="E164" s="1">
        <v>165</v>
      </c>
      <c r="F164" s="1">
        <v>207</v>
      </c>
      <c r="G164" s="1">
        <v>110</v>
      </c>
      <c r="H164" s="1">
        <v>147</v>
      </c>
      <c r="I164" s="1">
        <v>313</v>
      </c>
      <c r="J164" s="1">
        <v>1</v>
      </c>
      <c r="K164" s="1">
        <v>0</v>
      </c>
      <c r="L164" s="1">
        <v>37</v>
      </c>
      <c r="M164" s="1">
        <f>C164-SUM(D164:L164)</f>
        <v>452</v>
      </c>
      <c r="O164" s="47"/>
    </row>
    <row r="165" spans="1:16" x14ac:dyDescent="0.2">
      <c r="B165" s="22" t="s">
        <v>17</v>
      </c>
      <c r="C165" s="1">
        <v>1060</v>
      </c>
      <c r="D165" s="1">
        <v>12</v>
      </c>
      <c r="E165" s="1">
        <v>104</v>
      </c>
      <c r="F165" s="1">
        <v>180</v>
      </c>
      <c r="G165" s="1">
        <v>77</v>
      </c>
      <c r="H165" s="1">
        <v>120</v>
      </c>
      <c r="I165" s="1">
        <v>152</v>
      </c>
      <c r="J165" s="1">
        <v>83</v>
      </c>
      <c r="K165" s="1">
        <v>40</v>
      </c>
      <c r="L165" s="1">
        <v>21</v>
      </c>
      <c r="M165" s="1">
        <f>C165-SUM(D165:L165)</f>
        <v>271</v>
      </c>
      <c r="O165" s="47"/>
    </row>
    <row r="166" spans="1:16" x14ac:dyDescent="0.2">
      <c r="B166" s="22" t="s">
        <v>18</v>
      </c>
      <c r="C166" s="3">
        <f t="shared" ref="C166:L166" si="15">C163/$C$163*100</f>
        <v>100</v>
      </c>
      <c r="D166" s="3">
        <f t="shared" si="15"/>
        <v>2.9733959311424099</v>
      </c>
      <c r="E166" s="3">
        <f t="shared" si="15"/>
        <v>10.524256651017215</v>
      </c>
      <c r="F166" s="3">
        <f t="shared" si="15"/>
        <v>15.140845070422534</v>
      </c>
      <c r="G166" s="3">
        <f t="shared" si="15"/>
        <v>7.3161189358372454</v>
      </c>
      <c r="H166" s="3">
        <f t="shared" si="15"/>
        <v>10.44600938967136</v>
      </c>
      <c r="I166" s="3">
        <f t="shared" si="15"/>
        <v>18.192488262910796</v>
      </c>
      <c r="J166" s="3">
        <f t="shared" si="15"/>
        <v>3.286384976525822</v>
      </c>
      <c r="K166" s="3">
        <f t="shared" si="15"/>
        <v>1.5649452269170578</v>
      </c>
      <c r="L166" s="3">
        <f t="shared" si="15"/>
        <v>2.2691705790297343</v>
      </c>
      <c r="M166" s="4">
        <f>M163/$C$163*100</f>
        <v>28.28638497652582</v>
      </c>
    </row>
    <row r="167" spans="1:16" x14ac:dyDescent="0.2">
      <c r="B167" s="2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</row>
    <row r="168" spans="1:16" x14ac:dyDescent="0.2">
      <c r="A168" s="37">
        <v>4</v>
      </c>
      <c r="B168" s="22" t="s">
        <v>14</v>
      </c>
      <c r="C168" s="1">
        <v>2508</v>
      </c>
      <c r="D168" s="1">
        <f>+D169+D170</f>
        <v>65</v>
      </c>
      <c r="E168" s="1">
        <f t="shared" ref="E168:L168" si="16">+E169+E170</f>
        <v>223</v>
      </c>
      <c r="F168" s="1">
        <f t="shared" si="16"/>
        <v>375</v>
      </c>
      <c r="G168" s="1">
        <f t="shared" si="16"/>
        <v>200</v>
      </c>
      <c r="H168" s="1">
        <f t="shared" si="16"/>
        <v>262</v>
      </c>
      <c r="I168" s="1">
        <f t="shared" si="16"/>
        <v>451</v>
      </c>
      <c r="J168" s="1">
        <f t="shared" si="16"/>
        <v>94</v>
      </c>
      <c r="K168" s="1">
        <f t="shared" si="16"/>
        <v>48</v>
      </c>
      <c r="L168" s="1">
        <f t="shared" si="16"/>
        <v>49</v>
      </c>
      <c r="M168" s="2">
        <f>C168-SUM(D168:L168)</f>
        <v>741</v>
      </c>
      <c r="O168" s="47"/>
      <c r="P168" s="47"/>
    </row>
    <row r="169" spans="1:16" x14ac:dyDescent="0.2">
      <c r="B169" s="22" t="s">
        <v>15</v>
      </c>
      <c r="C169" s="1">
        <v>1460</v>
      </c>
      <c r="D169" s="1">
        <v>53</v>
      </c>
      <c r="E169" s="1">
        <v>137</v>
      </c>
      <c r="F169" s="1">
        <v>190</v>
      </c>
      <c r="G169" s="1">
        <v>138</v>
      </c>
      <c r="H169" s="1">
        <v>153</v>
      </c>
      <c r="I169" s="1">
        <v>310</v>
      </c>
      <c r="J169" s="1">
        <v>0</v>
      </c>
      <c r="K169" s="1">
        <v>0</v>
      </c>
      <c r="L169" s="1">
        <v>31</v>
      </c>
      <c r="M169" s="1">
        <f>C169-SUM(D169:L169)</f>
        <v>448</v>
      </c>
      <c r="O169" s="47"/>
    </row>
    <row r="170" spans="1:16" x14ac:dyDescent="0.2">
      <c r="B170" s="22" t="s">
        <v>17</v>
      </c>
      <c r="C170" s="1">
        <v>1048</v>
      </c>
      <c r="D170" s="1">
        <v>12</v>
      </c>
      <c r="E170" s="1">
        <v>86</v>
      </c>
      <c r="F170" s="1">
        <v>185</v>
      </c>
      <c r="G170" s="1">
        <v>62</v>
      </c>
      <c r="H170" s="1">
        <v>109</v>
      </c>
      <c r="I170" s="1">
        <v>141</v>
      </c>
      <c r="J170" s="1">
        <v>94</v>
      </c>
      <c r="K170" s="1">
        <v>48</v>
      </c>
      <c r="L170" s="1">
        <v>18</v>
      </c>
      <c r="M170" s="1">
        <f>C170-SUM(D170:L170)</f>
        <v>293</v>
      </c>
      <c r="O170" s="47"/>
    </row>
    <row r="171" spans="1:16" x14ac:dyDescent="0.2">
      <c r="B171" s="22" t="s">
        <v>18</v>
      </c>
      <c r="C171" s="3">
        <f t="shared" ref="C171:M171" si="17">C168/$C$168*100</f>
        <v>100</v>
      </c>
      <c r="D171" s="3">
        <f t="shared" si="17"/>
        <v>2.5917065390749601</v>
      </c>
      <c r="E171" s="3">
        <f t="shared" si="17"/>
        <v>8.8915470494417868</v>
      </c>
      <c r="F171" s="3">
        <f t="shared" si="17"/>
        <v>14.952153110047847</v>
      </c>
      <c r="G171" s="3">
        <f t="shared" si="17"/>
        <v>7.9744816586921852</v>
      </c>
      <c r="H171" s="3">
        <f t="shared" si="17"/>
        <v>10.446570972886763</v>
      </c>
      <c r="I171" s="3">
        <f t="shared" si="17"/>
        <v>17.982456140350877</v>
      </c>
      <c r="J171" s="3">
        <f t="shared" si="17"/>
        <v>3.7480063795853265</v>
      </c>
      <c r="K171" s="3">
        <f t="shared" si="17"/>
        <v>1.9138755980861244</v>
      </c>
      <c r="L171" s="3">
        <f t="shared" si="17"/>
        <v>1.9537480063795853</v>
      </c>
      <c r="M171" s="4">
        <f t="shared" si="17"/>
        <v>29.545454545454547</v>
      </c>
    </row>
    <row r="172" spans="1:16" x14ac:dyDescent="0.2">
      <c r="B172" s="2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</row>
    <row r="173" spans="1:16" x14ac:dyDescent="0.2">
      <c r="A173" s="37">
        <v>5</v>
      </c>
      <c r="B173" s="22" t="s">
        <v>14</v>
      </c>
      <c r="C173" s="1">
        <v>2507</v>
      </c>
      <c r="D173" s="1">
        <f>+D174+D175</f>
        <v>58</v>
      </c>
      <c r="E173" s="1">
        <f t="shared" ref="E173:L173" si="18">+E174+E175</f>
        <v>243</v>
      </c>
      <c r="F173" s="1">
        <f t="shared" si="18"/>
        <v>376</v>
      </c>
      <c r="G173" s="1">
        <f t="shared" si="18"/>
        <v>176</v>
      </c>
      <c r="H173" s="1">
        <f t="shared" si="18"/>
        <v>259</v>
      </c>
      <c r="I173" s="1">
        <f t="shared" si="18"/>
        <v>438</v>
      </c>
      <c r="J173" s="1">
        <f t="shared" si="18"/>
        <v>104</v>
      </c>
      <c r="K173" s="1">
        <f t="shared" si="18"/>
        <v>50</v>
      </c>
      <c r="L173" s="1">
        <f t="shared" si="18"/>
        <v>55</v>
      </c>
      <c r="M173" s="2">
        <f>C173-SUM(D173:L173)</f>
        <v>748</v>
      </c>
      <c r="O173" s="47"/>
      <c r="P173" s="47"/>
    </row>
    <row r="174" spans="1:16" x14ac:dyDescent="0.2">
      <c r="B174" s="22" t="s">
        <v>15</v>
      </c>
      <c r="C174" s="1">
        <v>1458</v>
      </c>
      <c r="D174" s="1">
        <v>49</v>
      </c>
      <c r="E174" s="1">
        <v>167</v>
      </c>
      <c r="F174" s="1">
        <f>127+60</f>
        <v>187</v>
      </c>
      <c r="G174" s="1">
        <v>127</v>
      </c>
      <c r="H174" s="1">
        <v>121</v>
      </c>
      <c r="I174" s="1">
        <v>312</v>
      </c>
      <c r="J174" s="1">
        <v>1</v>
      </c>
      <c r="K174" s="1">
        <v>0</v>
      </c>
      <c r="L174" s="1">
        <v>39</v>
      </c>
      <c r="M174" s="1">
        <f>C174-SUM(D174:L174)</f>
        <v>455</v>
      </c>
      <c r="O174" s="47"/>
    </row>
    <row r="175" spans="1:16" x14ac:dyDescent="0.2">
      <c r="B175" s="22" t="s">
        <v>17</v>
      </c>
      <c r="C175" s="1">
        <v>1049</v>
      </c>
      <c r="D175" s="1">
        <v>9</v>
      </c>
      <c r="E175" s="1">
        <v>76</v>
      </c>
      <c r="F175" s="1">
        <f>148+41</f>
        <v>189</v>
      </c>
      <c r="G175" s="1">
        <v>49</v>
      </c>
      <c r="H175" s="1">
        <v>138</v>
      </c>
      <c r="I175" s="1">
        <v>126</v>
      </c>
      <c r="J175" s="1">
        <v>103</v>
      </c>
      <c r="K175" s="1">
        <v>50</v>
      </c>
      <c r="L175" s="1">
        <v>16</v>
      </c>
      <c r="M175" s="1">
        <f>C175-SUM(D175:L175)</f>
        <v>293</v>
      </c>
      <c r="O175" s="47"/>
    </row>
    <row r="176" spans="1:16" x14ac:dyDescent="0.2">
      <c r="B176" s="22" t="s">
        <v>18</v>
      </c>
      <c r="C176" s="3">
        <f>C173/$C$173*100</f>
        <v>100</v>
      </c>
      <c r="D176" s="3">
        <f>D173/$C$173*100</f>
        <v>2.3135221380135622</v>
      </c>
      <c r="E176" s="3">
        <f t="shared" ref="E176:M176" si="19">E173/$C$173*100</f>
        <v>9.6928599920223366</v>
      </c>
      <c r="F176" s="3">
        <f t="shared" si="19"/>
        <v>14.998005584363783</v>
      </c>
      <c r="G176" s="3">
        <f t="shared" si="19"/>
        <v>7.0203430394894291</v>
      </c>
      <c r="H176" s="3">
        <f t="shared" si="19"/>
        <v>10.331072995612285</v>
      </c>
      <c r="I176" s="3">
        <f t="shared" si="19"/>
        <v>17.47108097327483</v>
      </c>
      <c r="J176" s="3">
        <f t="shared" si="19"/>
        <v>4.1483845233346628</v>
      </c>
      <c r="K176" s="3">
        <f t="shared" si="19"/>
        <v>1.9944156362185879</v>
      </c>
      <c r="L176" s="3">
        <f t="shared" si="19"/>
        <v>2.1938571998404468</v>
      </c>
      <c r="M176" s="3">
        <f t="shared" si="19"/>
        <v>29.836457917830078</v>
      </c>
    </row>
    <row r="177" spans="1:16" x14ac:dyDescent="0.2">
      <c r="B177" s="2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6" x14ac:dyDescent="0.2">
      <c r="A178" s="37">
        <v>6</v>
      </c>
      <c r="B178" s="22" t="s">
        <v>14</v>
      </c>
      <c r="C178" s="1">
        <v>2478</v>
      </c>
      <c r="D178" s="1">
        <f>+D179+D180</f>
        <v>59</v>
      </c>
      <c r="E178" s="1">
        <f t="shared" ref="E178:L178" si="20">+E179+E180</f>
        <v>244</v>
      </c>
      <c r="F178" s="1">
        <f t="shared" si="20"/>
        <v>331</v>
      </c>
      <c r="G178" s="1">
        <f t="shared" si="20"/>
        <v>162</v>
      </c>
      <c r="H178" s="1">
        <f t="shared" si="20"/>
        <v>293</v>
      </c>
      <c r="I178" s="1">
        <f t="shared" si="20"/>
        <v>437</v>
      </c>
      <c r="J178" s="1">
        <f t="shared" si="20"/>
        <v>106</v>
      </c>
      <c r="K178" s="1">
        <f t="shared" si="20"/>
        <v>49</v>
      </c>
      <c r="L178" s="1">
        <f t="shared" si="20"/>
        <v>54</v>
      </c>
      <c r="M178" s="2">
        <f>C178-SUM(D178:L178)</f>
        <v>743</v>
      </c>
      <c r="O178" s="47"/>
      <c r="P178" s="47"/>
    </row>
    <row r="179" spans="1:16" x14ac:dyDescent="0.2">
      <c r="B179" s="22" t="s">
        <v>15</v>
      </c>
      <c r="C179" s="1">
        <v>1434</v>
      </c>
      <c r="D179" s="1">
        <v>49</v>
      </c>
      <c r="E179" s="1">
        <v>161</v>
      </c>
      <c r="F179" s="1">
        <f>131+62</f>
        <v>193</v>
      </c>
      <c r="G179" s="1">
        <v>120</v>
      </c>
      <c r="H179" s="1">
        <v>132</v>
      </c>
      <c r="I179" s="1">
        <v>301</v>
      </c>
      <c r="J179" s="1">
        <v>1</v>
      </c>
      <c r="K179" s="1">
        <v>0</v>
      </c>
      <c r="L179" s="1">
        <v>36</v>
      </c>
      <c r="M179" s="1">
        <f>C179-SUM(D179:L179)</f>
        <v>441</v>
      </c>
      <c r="O179" s="47"/>
    </row>
    <row r="180" spans="1:16" x14ac:dyDescent="0.2">
      <c r="B180" s="22" t="s">
        <v>17</v>
      </c>
      <c r="C180" s="1">
        <v>1044</v>
      </c>
      <c r="D180" s="1">
        <v>10</v>
      </c>
      <c r="E180" s="1">
        <v>83</v>
      </c>
      <c r="F180" s="1">
        <f>111+27</f>
        <v>138</v>
      </c>
      <c r="G180" s="1">
        <v>42</v>
      </c>
      <c r="H180" s="1">
        <v>161</v>
      </c>
      <c r="I180" s="1">
        <v>136</v>
      </c>
      <c r="J180" s="1">
        <v>105</v>
      </c>
      <c r="K180" s="1">
        <v>49</v>
      </c>
      <c r="L180" s="1">
        <v>18</v>
      </c>
      <c r="M180" s="1">
        <f>C180-SUM(D180:L180)</f>
        <v>302</v>
      </c>
      <c r="O180" s="47"/>
    </row>
    <row r="181" spans="1:16" x14ac:dyDescent="0.2">
      <c r="B181" s="22" t="s">
        <v>18</v>
      </c>
      <c r="C181" s="3">
        <f>C178/$C$178*100</f>
        <v>100</v>
      </c>
      <c r="D181" s="3">
        <f t="shared" ref="D181:M181" si="21">D178/$C$178*100</f>
        <v>2.3809523809523809</v>
      </c>
      <c r="E181" s="3">
        <f t="shared" si="21"/>
        <v>9.846650524616626</v>
      </c>
      <c r="F181" s="3">
        <f t="shared" si="21"/>
        <v>13.357546408393867</v>
      </c>
      <c r="G181" s="3">
        <f t="shared" si="21"/>
        <v>6.5375302663438255</v>
      </c>
      <c r="H181" s="3">
        <f t="shared" si="21"/>
        <v>11.82405165456013</v>
      </c>
      <c r="I181" s="3">
        <f t="shared" si="21"/>
        <v>17.635189669087975</v>
      </c>
      <c r="J181" s="3">
        <f t="shared" si="21"/>
        <v>4.2776432606941084</v>
      </c>
      <c r="K181" s="3">
        <f t="shared" si="21"/>
        <v>1.977401129943503</v>
      </c>
      <c r="L181" s="3">
        <f t="shared" si="21"/>
        <v>2.1791767554479415</v>
      </c>
      <c r="M181" s="3">
        <f t="shared" si="21"/>
        <v>29.983857949959646</v>
      </c>
    </row>
    <row r="182" spans="1:16" ht="6.6" customHeight="1" x14ac:dyDescent="0.2">
      <c r="A182" s="48"/>
      <c r="B182" s="49"/>
      <c r="C182" s="50"/>
      <c r="D182" s="50"/>
      <c r="E182" s="49"/>
      <c r="F182" s="49"/>
      <c r="G182" s="49"/>
      <c r="H182" s="50"/>
      <c r="I182" s="50"/>
      <c r="J182" s="50"/>
      <c r="K182" s="49"/>
      <c r="L182" s="49"/>
      <c r="M182" s="49"/>
    </row>
    <row r="183" spans="1:16" x14ac:dyDescent="0.2">
      <c r="M183" s="16" t="s">
        <v>21</v>
      </c>
    </row>
    <row r="187" spans="1:16" x14ac:dyDescent="0.2">
      <c r="A187" s="16"/>
      <c r="B187" s="17"/>
      <c r="C187" s="51"/>
      <c r="D187" s="51"/>
      <c r="E187" s="17"/>
      <c r="F187" s="17"/>
      <c r="G187" s="17"/>
      <c r="H187" s="51"/>
      <c r="I187" s="51"/>
      <c r="J187" s="51"/>
      <c r="K187" s="17"/>
      <c r="L187" s="27"/>
    </row>
  </sheetData>
  <phoneticPr fontId="5"/>
  <printOptions horizontalCentered="1"/>
  <pageMargins left="0.62986111111111098" right="0.390277777777778" top="0.47986111111111102" bottom="0.40972222222222199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0</cp:revision>
  <cp:lastPrinted>2017-10-30T18:38:22Z</cp:lastPrinted>
  <dcterms:created xsi:type="dcterms:W3CDTF">2004-12-28T11:20:01Z</dcterms:created>
  <dcterms:modified xsi:type="dcterms:W3CDTF">2026-02-05T23:41:02Z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