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68a001\共有データ\01財務課\02財政担当\調査＿財政状況資料集\R5\町→町\"/>
    </mc:Choice>
  </mc:AlternateContent>
  <xr:revisionPtr revIDLastSave="0" documentId="13_ncr:1_{8A61C0A5-0FD6-471B-B5C5-1D5F2BC96340}"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O37" i="10"/>
  <c r="BW37" i="10"/>
  <c r="AM37" i="10"/>
  <c r="CO36" i="10"/>
  <c r="BW36" i="10"/>
  <c r="AM36" i="10"/>
  <c r="CO35" i="10"/>
  <c r="BW35" i="10"/>
  <c r="AM35" i="10"/>
  <c r="CO34" i="10"/>
  <c r="BW34" i="10"/>
  <c r="C34" i="10"/>
  <c r="C35" i="10" l="1"/>
  <c r="C36" i="10" s="1"/>
  <c r="C37" i="10" s="1"/>
  <c r="C38"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E36" i="10" s="1"/>
  <c r="BE37" i="10" s="1"/>
</calcChain>
</file>

<file path=xl/sharedStrings.xml><?xml version="1.0" encoding="utf-8"?>
<sst xmlns="http://schemas.openxmlformats.org/spreadsheetml/2006/main" count="1087" uniqueCount="584">
  <si>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</si>
  <si>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</si>
  <si>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</si>
  <si>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</si>
  <si>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</si>
  <si>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</si>
  <si>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</si>
  <si>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</si>
  <si>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</si>
  <si>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</si>
  <si>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</si>
  <si>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</si>
  <si>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</si>
  <si>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</si>
  <si>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</si>
  <si>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</si>
  <si>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</si>
  <si>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</si>
  <si>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</si>
  <si>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</si>
  <si>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</si>
  <si>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</si>
  <si>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</si>
  <si>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</si>
  <si>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</si>
  <si>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</si>
  <si>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</si>
  <si>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</si>
  <si>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</si>
  <si>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</si>
  <si>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</si>
  <si>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</si>
  <si>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</si>
  <si>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</si>
  <si>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</si>
  <si>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</si>
  <si>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</si>
  <si>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</si>
  <si>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</si>
  <si>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</si>
  <si>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</si>
  <si>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</si>
  <si>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</si>
  <si>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</si>
  <si>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</si>
  <si>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</si>
  <si>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</si>
  <si>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</si>
  <si>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</si>
  <si>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</si>
  <si>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</si>
  <si>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</si>
  <si>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</si>
  <si>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</si>
  <si>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</si>
  <si>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</si>
  <si>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</si>
  <si>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</si>
  <si>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</si>
  <si>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</si>
  <si>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</si>
  <si>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</si>
  <si>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</si>
  <si>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</si>
  <si>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</si>
  <si>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</si>
  <si>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</si>
  <si>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</si>
  <si>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</si>
  <si>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</si>
  <si>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</si>
  <si>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</si>
  <si>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</si>
  <si>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</si>
  <si>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</si>
  <si>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</si>
  <si>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</si>
  <si>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</si>
  <si>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</si>
  <si>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</si>
  <si>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</si>
  <si>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</si>
  <si>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</si>
  <si>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</si>
  <si>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</si>
  <si>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</si>
  <si>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</si>
  <si>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</si>
  <si>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</si>
  <si>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</si>
  <si>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</si>
  <si>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</si>
  <si>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</si>
  <si>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</si>
  <si>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富士川町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</si>
  <si>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</si>
  <si>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</si>
  <si>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</si>
  <si>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</si>
  <si>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</si>
  <si>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</si>
  <si>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</si>
  <si>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</si>
  <si>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</si>
  <si>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</si>
  <si>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</si>
  <si>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</si>
  <si>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</si>
  <si>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</si>
  <si>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</si>
  <si>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</si>
  <si>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</si>
  <si>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</si>
  <si>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</si>
  <si>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</si>
  <si>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</si>
  <si>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</si>
  <si>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</si>
  <si>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</si>
  <si>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</si>
  <si>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</si>
  <si>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</si>
  <si>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</si>
  <si>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</si>
  <si>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</si>
  <si>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</si>
  <si>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</si>
  <si>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</si>
  <si>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</si>
  <si>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</si>
  <si>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</si>
  <si>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</si>
  <si>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</si>
  <si>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</si>
  <si>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</si>
  <si>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</si>
  <si>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</si>
  <si>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</si>
  <si>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</si>
  <si>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</si>
  <si>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</si>
  <si>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</si>
  <si>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</si>
  <si>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</si>
  <si>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</si>
  <si>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</si>
  <si>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</si>
  <si>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</si>
  <si>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</si>
  <si>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</si>
  <si>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</si>
  <si>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</si>
  <si>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</si>
  <si>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</si>
  <si>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</si>
  <si>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</si>
  <si>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</si>
  <si>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</si>
  <si>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</si>
  <si>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</si>
  <si>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</si>
  <si>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</si>
  <si>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</si>
  <si>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</si>
  <si>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</si>
  <si>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</si>
  <si>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</si>
  <si>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</si>
  <si>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</si>
  <si>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</si>
  <si>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</si>
  <si>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</si>
  <si>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</si>
  <si>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</si>
  <si>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</si>
  <si>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</si>
  <si>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</si>
  <si>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</si>
  <si>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</si>
  <si>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</si>
  <si>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</si>
  <si>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</si>
  <si>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</si>
  <si>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</si>
  <si>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</si>
  <si>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</si>
  <si>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</si>
  <si>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</si>
  <si>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</si>
  <si>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</si>
  <si>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</si>
  <si>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</si>
  <si>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</si>
  <si>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</si>
  <si>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</si>
  <si>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</si>
  <si>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</si>
  <si>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</si>
  <si>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</si>
  <si>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</si>
  <si>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</si>
  <si>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</si>
  <si>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</si>
  <si>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山梨県富士川町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</si>
  <si>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</si>
  <si>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</si>
  <si>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</si>
  <si>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</si>
  <si>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</si>
  <si>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</si>
  <si>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</si>
  <si>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</si>
  <si>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</si>
  <si>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</si>
  <si>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</si>
  <si>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</si>
  <si>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</si>
  <si>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</si>
  <si>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</si>
  <si>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</si>
  <si>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</si>
  <si>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</si>
  <si>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</si>
  <si>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</si>
  <si>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</si>
  <si>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</si>
  <si>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</si>
  <si>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</si>
  <si>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</si>
  <si>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</si>
  <si>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</si>
  <si>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</si>
  <si>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</si>
  <si>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</si>
  <si>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</si>
  <si>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</si>
  <si>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</si>
  <si>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</si>
  <si>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</si>
  <si>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</si>
  <si>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</si>
  <si>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</si>
  <si>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</si>
  <si>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</si>
  <si>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</si>
  <si>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</si>
  <si>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</si>
  <si>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</si>
  <si>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</si>
  <si>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</si>
  <si>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</si>
  <si>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</si>
  <si>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</si>
  <si>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</si>
  <si>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</si>
  <si>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</si>
  <si>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</si>
  <si>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</si>
  <si>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</si>
  <si>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</si>
  <si>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</si>
  <si>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</si>
  <si>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</si>
  <si>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</si>
  <si>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</si>
  <si>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</si>
  <si>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</si>
  <si>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</si>
  <si>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</si>
  <si>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</si>
  <si>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</si>
  <si>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</si>
  <si>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</si>
  <si>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</si>
  <si>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</si>
  <si>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</si>
  <si>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</si>
  <si>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</si>
  <si>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</si>
  <si>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</si>
  <si>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</si>
  <si>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</si>
  <si>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</si>
  <si>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</si>
  <si>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</si>
  <si>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</si>
  <si>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</si>
  <si>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</si>
  <si>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</si>
  <si>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</si>
  <si>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</si>
  <si>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</si>
  <si>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</si>
  <si>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</si>
  <si>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</si>
  <si>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</si>
  <si>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</si>
  <si>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</si>
  <si>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</si>
  <si>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</si>
  <si>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</si>
  <si>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</si>
  <si>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</si>
  <si>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</si>
  <si>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</si>
  <si>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</si>
  <si>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</si>
  <si>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</si>
  <si>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</si>
  <si>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</si>
  <si>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</si>
  <si>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</si>
  <si>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</si>
  <si>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</si>
  <si>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</si>
  <si>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</si>
  <si>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</si>
  <si>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</si>
  <si>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</si>
  <si>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</si>
  <si>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</si>
  <si>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</si>
  <si>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</si>
  <si>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</si>
  <si>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</si>
  <si>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</si>
  <si>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</si>
  <si>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</si>
  <si>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</si>
  <si>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</si>
  <si>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</si>
  <si>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</si>
  <si>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</si>
  <si>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</si>
  <si>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</si>
  <si>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</si>
  <si>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</si>
  <si>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</si>
  <si>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</si>
  <si>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</si>
  <si>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</si>
  <si>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</si>
  <si>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</si>
  <si>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</si>
  <si>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</si>
  <si>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</si>
  <si>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</si>
  <si>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</si>
  <si>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</si>
  <si>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</si>
  <si>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</si>
  <si>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</si>
  <si>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</si>
  <si>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</si>
  <si>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山梨県富士川町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</si>
  <si>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</si>
  <si>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</si>
  <si>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</si>
  <si>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</si>
  <si>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</si>
  <si>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</si>
  <si>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</si>
  <si>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</si>
  <si>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</si>
  <si>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</si>
  <si>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</si>
  <si>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</si>
  <si>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</si>
  <si>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</si>
  <si>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</si>
  <si>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</si>
  <si>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</si>
  <si>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</si>
  <si>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</si>
  <si>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</si>
  <si>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</si>
  <si>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かじかの湯事業特別会計</t>
    <phoneticPr fontId="5"/>
  </si>
  <si>
    <t>峡南地区通級指導教室共同設置特別会計</t>
    <phoneticPr fontId="5"/>
  </si>
  <si>
    <t>峡南地区充指導主事共同設置特別会計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</si>
  <si>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</si>
  <si>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</si>
  <si>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</si>
  <si>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</si>
  <si>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</si>
  <si>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</si>
  <si>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</si>
  <si>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</si>
  <si>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</si>
  <si>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</si>
  <si>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</si>
  <si>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</si>
  <si>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</si>
  <si>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</si>
  <si>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</si>
  <si>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</si>
  <si>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</si>
  <si>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</si>
  <si>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</si>
  <si>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簡易水道事業特別会計</t>
    <phoneticPr fontId="5"/>
  </si>
  <si>
    <t>法非適用企業</t>
    <phoneticPr fontId="5"/>
  </si>
  <si>
    <t>下水道事業特別会計</t>
    <phoneticPr fontId="5"/>
  </si>
  <si>
    <t>営農飲雑用水事業特別会計</t>
    <phoneticPr fontId="5"/>
  </si>
  <si>
    <t>箱原農業集落排水事業特別会計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</si>
  <si>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</si>
  <si>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</si>
  <si>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</si>
  <si>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</si>
  <si>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</si>
  <si>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</si>
  <si>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</si>
  <si>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</si>
  <si>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</si>
  <si>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</si>
  <si>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</si>
  <si>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</si>
  <si>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</si>
  <si>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</si>
  <si>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</si>
  <si>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</si>
  <si>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</si>
  <si>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</si>
  <si>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</si>
  <si>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</si>
  <si>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</si>
  <si>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</si>
  <si>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</si>
  <si>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</si>
  <si>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</si>
  <si>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</si>
  <si>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</si>
  <si>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</si>
  <si>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</si>
  <si>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</si>
  <si>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</si>
  <si>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</si>
  <si>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</si>
  <si>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</si>
  <si>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</si>
  <si>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</si>
  <si>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</si>
  <si>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</si>
  <si>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</si>
  <si>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</si>
  <si>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</si>
  <si>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</si>
  <si>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</si>
  <si>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</si>
  <si>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</si>
  <si>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</si>
  <si>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</si>
  <si>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</si>
  <si>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</si>
  <si>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</si>
  <si>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</si>
  <si>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</si>
  <si>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</si>
  <si>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</si>
  <si>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</si>
  <si>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</si>
  <si>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</si>
  <si>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</si>
  <si>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</si>
  <si>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</si>
  <si>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</si>
  <si>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</si>
  <si>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</si>
  <si>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</si>
  <si>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</si>
  <si>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</si>
  <si>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</si>
  <si>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</si>
  <si>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</si>
  <si>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</si>
  <si>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</si>
  <si>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</si>
  <si>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</si>
  <si>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</si>
  <si>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</si>
  <si>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</si>
  <si>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</si>
  <si>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</si>
  <si>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</si>
  <si>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</si>
  <si>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</si>
  <si>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</si>
  <si>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</si>
  <si>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</si>
  <si>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</si>
  <si>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</si>
  <si>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</si>
  <si>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</si>
  <si>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</si>
  <si>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</si>
  <si>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</si>
  <si>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</si>
  <si>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</si>
  <si>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</si>
  <si>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</si>
  <si>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</si>
  <si>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</si>
  <si>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</si>
  <si>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</si>
  <si>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</si>
  <si>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</si>
  <si>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</si>
  <si>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</si>
  <si>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</si>
  <si>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</si>
  <si>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</si>
  <si>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</si>
  <si>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</si>
  <si>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</si>
  <si>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</si>
  <si>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</si>
  <si>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</si>
  <si>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</si>
  <si>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</si>
  <si>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</si>
  <si>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</si>
  <si>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</si>
  <si>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</si>
  <si>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</si>
  <si>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</si>
  <si>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</si>
  <si>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</si>
  <si>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</si>
  <si>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</si>
  <si>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</si>
  <si>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</si>
  <si>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</si>
  <si>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</si>
  <si>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</si>
  <si>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</si>
  <si>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</si>
  <si>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</si>
  <si>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</si>
  <si>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</si>
  <si>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</si>
  <si>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1.98</t>
  </si>
  <si>
    <t>▲ 0.09</t>
  </si>
  <si>
    <t>水道事業会計</t>
  </si>
  <si>
    <t>一般会計</t>
  </si>
  <si>
    <t>国民健康保険特別会計</t>
  </si>
  <si>
    <t>介護保険特別会計</t>
  </si>
  <si>
    <t>下水道事業特別会計</t>
  </si>
  <si>
    <t>簡易水道事業特別会計</t>
  </si>
  <si>
    <t>営農飲雑用水事業特別会計</t>
  </si>
  <si>
    <t>介護サービス事業特別会計</t>
  </si>
  <si>
    <t>その他会計（赤字）</t>
  </si>
  <si>
    <t>その他会計（黒字）</t>
  </si>
  <si>
    <t>R01</t>
    <phoneticPr fontId="5"/>
  </si>
  <si>
    <t>R02</t>
    <phoneticPr fontId="5"/>
  </si>
  <si>
    <t>R03</t>
    <phoneticPr fontId="5"/>
  </si>
  <si>
    <t>R04</t>
    <phoneticPr fontId="5"/>
  </si>
  <si>
    <t>R05</t>
    <phoneticPr fontId="5"/>
  </si>
  <si>
    <t>三郡衛生組合（一般会計）</t>
    <rPh sb="0" eb="6">
      <t>サングンエイセイクミアイ</t>
    </rPh>
    <rPh sb="7" eb="11">
      <t>イッパンカイケイ</t>
    </rPh>
    <phoneticPr fontId="2"/>
  </si>
  <si>
    <t>三郡衛生組合（し尿処理事業特別会計）</t>
    <rPh sb="0" eb="6">
      <t>サングンエイセイクミアイ</t>
    </rPh>
    <rPh sb="8" eb="9">
      <t>ニョウ</t>
    </rPh>
    <rPh sb="9" eb="11">
      <t>ショリ</t>
    </rPh>
    <rPh sb="11" eb="13">
      <t>ジギョウ</t>
    </rPh>
    <rPh sb="13" eb="17">
      <t>トクベツカイケイ</t>
    </rPh>
    <phoneticPr fontId="2"/>
  </si>
  <si>
    <t>三郡衛生組合（火葬事業特別会計）</t>
    <rPh sb="0" eb="6">
      <t>サングンエイセイクミアイ</t>
    </rPh>
    <rPh sb="7" eb="9">
      <t>カソウ</t>
    </rPh>
    <rPh sb="9" eb="11">
      <t>ジギョウ</t>
    </rPh>
    <rPh sb="11" eb="15">
      <t>トクベツカイケイ</t>
    </rPh>
    <phoneticPr fontId="2"/>
  </si>
  <si>
    <t>中巨摩地区広域事務組合（一般会計）</t>
    <rPh sb="0" eb="5">
      <t>ナカコマチク</t>
    </rPh>
    <rPh sb="5" eb="7">
      <t>コウイキ</t>
    </rPh>
    <rPh sb="7" eb="11">
      <t>ジムクミアイ</t>
    </rPh>
    <rPh sb="12" eb="16">
      <t>イッパンカイケイ</t>
    </rPh>
    <phoneticPr fontId="2"/>
  </si>
  <si>
    <t>中巨摩地区広域事務組合（ごみ処理事業特別会計）</t>
    <rPh sb="0" eb="5">
      <t>ナカコマチク</t>
    </rPh>
    <rPh sb="5" eb="7">
      <t>コウイキ</t>
    </rPh>
    <rPh sb="7" eb="11">
      <t>ジムクミアイ</t>
    </rPh>
    <rPh sb="14" eb="16">
      <t>ショリ</t>
    </rPh>
    <rPh sb="16" eb="18">
      <t>ジギョウ</t>
    </rPh>
    <rPh sb="18" eb="22">
      <t>トクベツカイケイ</t>
    </rPh>
    <phoneticPr fontId="2"/>
  </si>
  <si>
    <t>中巨摩地区広域事務組合（地区公園事業特別会計）</t>
    <rPh sb="0" eb="11">
      <t>ナカコマチクコウイキジムクミアイ</t>
    </rPh>
    <rPh sb="12" eb="16">
      <t>チクコウエン</t>
    </rPh>
    <rPh sb="16" eb="18">
      <t>ジギョウ</t>
    </rPh>
    <rPh sb="18" eb="22">
      <t>トクベツカイケイ</t>
    </rPh>
    <phoneticPr fontId="2"/>
  </si>
  <si>
    <t>中巨摩地区広域事務組合（老人福祉事業特別会計）</t>
    <rPh sb="0" eb="11">
      <t>ナカコマチクコウイキジムクミアイ</t>
    </rPh>
    <rPh sb="12" eb="14">
      <t>ロウジン</t>
    </rPh>
    <rPh sb="14" eb="16">
      <t>フクシ</t>
    </rPh>
    <rPh sb="16" eb="18">
      <t>ジギョウ</t>
    </rPh>
    <rPh sb="18" eb="22">
      <t>トクベツカイケイ</t>
    </rPh>
    <phoneticPr fontId="2"/>
  </si>
  <si>
    <t>中巨摩地区広域事務組合（勤労青少年センター事業特別会計）</t>
    <rPh sb="0" eb="11">
      <t>ナカコマチクコウイキジムクミアイ</t>
    </rPh>
    <rPh sb="12" eb="17">
      <t>キンロウセイショウネン</t>
    </rPh>
    <rPh sb="21" eb="23">
      <t>ジギョウ</t>
    </rPh>
    <rPh sb="23" eb="27">
      <t>トクベツカイケイ</t>
    </rPh>
    <phoneticPr fontId="2"/>
  </si>
  <si>
    <t>中巨摩地区広域事務組合（し尿処理事業特別会計）</t>
    <rPh sb="0" eb="11">
      <t>ナカコマチクコウイキジムクミアイ</t>
    </rPh>
    <rPh sb="13" eb="16">
      <t>ニョウショリ</t>
    </rPh>
    <rPh sb="16" eb="18">
      <t>ジギョウ</t>
    </rPh>
    <rPh sb="18" eb="22">
      <t>トクベツカイケイ</t>
    </rPh>
    <phoneticPr fontId="2"/>
  </si>
  <si>
    <t>峡南広域行政組合（一般会計）</t>
    <rPh sb="0" eb="4">
      <t>キョウナンコウイキ</t>
    </rPh>
    <rPh sb="4" eb="8">
      <t>ギョウセイクミアイ</t>
    </rPh>
    <rPh sb="9" eb="13">
      <t>イッパンカイケイ</t>
    </rPh>
    <phoneticPr fontId="2"/>
  </si>
  <si>
    <t>峡南広域行政組合（介護保険特別会計）</t>
    <rPh sb="0" eb="8">
      <t>キョウナンコウイキギョウセイクミアイ</t>
    </rPh>
    <rPh sb="9" eb="11">
      <t>カイゴ</t>
    </rPh>
    <rPh sb="11" eb="13">
      <t>ホケン</t>
    </rPh>
    <rPh sb="13" eb="17">
      <t>トクベツカイケイ</t>
    </rPh>
    <phoneticPr fontId="2"/>
  </si>
  <si>
    <t>山梨県市町村総合事務組合（一般会計）</t>
    <rPh sb="0" eb="3">
      <t>ヤマナシケン</t>
    </rPh>
    <rPh sb="3" eb="12">
      <t>シチョウソンソウゴウジムクミアイ</t>
    </rPh>
    <rPh sb="13" eb="17">
      <t>イッパンカイケイ</t>
    </rPh>
    <phoneticPr fontId="2"/>
  </si>
  <si>
    <t>山梨県市町村総合事務組合（電子化事業及び会館管理・研修事業特別会計）</t>
    <rPh sb="0" eb="6">
      <t>ヤマナシケンシチョウソン</t>
    </rPh>
    <rPh sb="6" eb="12">
      <t>ソウゴウジムクミアイ</t>
    </rPh>
    <rPh sb="13" eb="16">
      <t>デンシカ</t>
    </rPh>
    <rPh sb="16" eb="18">
      <t>ジギョウ</t>
    </rPh>
    <rPh sb="18" eb="19">
      <t>オヨ</t>
    </rPh>
    <rPh sb="20" eb="24">
      <t>カイカンカンリ</t>
    </rPh>
    <rPh sb="25" eb="27">
      <t>ケンシュウ</t>
    </rPh>
    <rPh sb="27" eb="29">
      <t>ジギョウ</t>
    </rPh>
    <rPh sb="29" eb="33">
      <t>トクベツカイケイ</t>
    </rPh>
    <phoneticPr fontId="2"/>
  </si>
  <si>
    <t>山梨県市町村総合事務組合（一般廃棄物最終処分場事業特別会計）</t>
    <rPh sb="0" eb="3">
      <t>ヤマナシケン</t>
    </rPh>
    <rPh sb="3" eb="12">
      <t>シチョウソンソウゴウジムクミアイ</t>
    </rPh>
    <rPh sb="13" eb="18">
      <t>イッパンハイキブツ</t>
    </rPh>
    <rPh sb="18" eb="22">
      <t>サイシュウショブン</t>
    </rPh>
    <rPh sb="22" eb="23">
      <t>バ</t>
    </rPh>
    <rPh sb="23" eb="25">
      <t>ジギョウ</t>
    </rPh>
    <rPh sb="25" eb="29">
      <t>トクベツカイケイ</t>
    </rPh>
    <phoneticPr fontId="2"/>
  </si>
  <si>
    <t>山梨県市町村総合事務組合（入札参加資格審査事業特別会計）</t>
    <rPh sb="0" eb="12">
      <t>ヤマナシケンシチョウソンソウゴウジムクミアイ</t>
    </rPh>
    <rPh sb="13" eb="17">
      <t>ニュウサツサンカ</t>
    </rPh>
    <rPh sb="17" eb="21">
      <t>シカクシンサ</t>
    </rPh>
    <rPh sb="21" eb="23">
      <t>ジギョウ</t>
    </rPh>
    <rPh sb="23" eb="27">
      <t>トクベツカイケイ</t>
    </rPh>
    <phoneticPr fontId="2"/>
  </si>
  <si>
    <t>山梨県市町村総合事務組合（交通災害共済事業特別会計）</t>
    <rPh sb="0" eb="12">
      <t>ヤマナシケンシチョウソンソウゴウジムクミアイ</t>
    </rPh>
    <rPh sb="13" eb="15">
      <t>コウツウ</t>
    </rPh>
    <rPh sb="15" eb="19">
      <t>サイガイキョウサイ</t>
    </rPh>
    <rPh sb="19" eb="21">
      <t>ジギョウ</t>
    </rPh>
    <rPh sb="21" eb="25">
      <t>トクベツカイケイ</t>
    </rPh>
    <phoneticPr fontId="2"/>
  </si>
  <si>
    <t>山梨県後期高齢者医療広域連合（一般会計・特別会計）</t>
    <rPh sb="0" eb="3">
      <t>ヤマナシケン</t>
    </rPh>
    <rPh sb="3" eb="8">
      <t>コウキコウレイシャ</t>
    </rPh>
    <rPh sb="8" eb="10">
      <t>イリョウ</t>
    </rPh>
    <rPh sb="10" eb="12">
      <t>コウイキ</t>
    </rPh>
    <rPh sb="12" eb="14">
      <t>レンゴウ</t>
    </rPh>
    <rPh sb="15" eb="17">
      <t>イッパン</t>
    </rPh>
    <rPh sb="17" eb="19">
      <t>カイケイ</t>
    </rPh>
    <rPh sb="20" eb="22">
      <t>トクベツ</t>
    </rPh>
    <rPh sb="22" eb="24">
      <t>カイケイ</t>
    </rPh>
    <phoneticPr fontId="2"/>
  </si>
  <si>
    <t>峡南医療センター企業団</t>
    <rPh sb="0" eb="4">
      <t>キョウナンイリョウ</t>
    </rPh>
    <rPh sb="8" eb="11">
      <t>キギョウダン</t>
    </rPh>
    <phoneticPr fontId="2"/>
  </si>
  <si>
    <t>山梨西部広域環境組合</t>
    <rPh sb="0" eb="2">
      <t>ヤマナシ</t>
    </rPh>
    <rPh sb="2" eb="4">
      <t>セイブ</t>
    </rPh>
    <rPh sb="4" eb="6">
      <t>コウイキ</t>
    </rPh>
    <rPh sb="6" eb="8">
      <t>カンキョウ</t>
    </rPh>
    <rPh sb="8" eb="10">
      <t>クミアイ</t>
    </rPh>
    <phoneticPr fontId="2"/>
  </si>
  <si>
    <t>（株）富士川</t>
    <rPh sb="0" eb="3">
      <t>カブ</t>
    </rPh>
    <rPh sb="3" eb="6">
      <t>フジカワ</t>
    </rPh>
    <phoneticPr fontId="2"/>
  </si>
  <si>
    <t>一般社団法人ふじかわ</t>
    <rPh sb="0" eb="6">
      <t>イッパンシャダンホウジン</t>
    </rPh>
    <phoneticPr fontId="2"/>
  </si>
  <si>
    <t>（株）ふじかわまちづくり公社</t>
    <rPh sb="0" eb="3">
      <t>カブ</t>
    </rPh>
    <rPh sb="12" eb="14">
      <t>コウシャ</t>
    </rPh>
    <phoneticPr fontId="2"/>
  </si>
  <si>
    <t>峡南広域行政組合（情報センター特別会計）</t>
    <rPh sb="0" eb="8">
      <t>キョウナンコウイキギョウセイクミアイ</t>
    </rPh>
    <rPh sb="9" eb="11">
      <t>ジョウホウ</t>
    </rPh>
    <rPh sb="15" eb="19">
      <t>トクベツカイケイ</t>
    </rPh>
    <phoneticPr fontId="2"/>
  </si>
  <si>
    <t>公共施設整備等事業基金(R05年度末現在)</t>
    <rPh sb="0" eb="4">
      <t>コウキョウシセツ</t>
    </rPh>
    <rPh sb="4" eb="6">
      <t>セイビ</t>
    </rPh>
    <rPh sb="6" eb="7">
      <t>ナド</t>
    </rPh>
    <rPh sb="7" eb="9">
      <t>ジギョウ</t>
    </rPh>
    <rPh sb="9" eb="11">
      <t>キキン</t>
    </rPh>
    <phoneticPr fontId="5"/>
  </si>
  <si>
    <t>スポーツ振興基金(R05年度末現在)</t>
    <rPh sb="4" eb="6">
      <t>シンコウ</t>
    </rPh>
    <rPh sb="6" eb="8">
      <t>キキン</t>
    </rPh>
    <phoneticPr fontId="2"/>
  </si>
  <si>
    <t>地域コミュニティ施設整備費貸付基金(R05年度末現在)</t>
    <rPh sb="0" eb="2">
      <t>チイキ</t>
    </rPh>
    <rPh sb="8" eb="10">
      <t>シセツ</t>
    </rPh>
    <rPh sb="10" eb="12">
      <t>セイビ</t>
    </rPh>
    <rPh sb="12" eb="13">
      <t>ヒ</t>
    </rPh>
    <rPh sb="13" eb="15">
      <t>カシツケ</t>
    </rPh>
    <rPh sb="15" eb="17">
      <t>キキン</t>
    </rPh>
    <phoneticPr fontId="2"/>
  </si>
  <si>
    <t>中山間ふるさと水・土保全対策基金(R05年度末現在)</t>
    <rPh sb="0" eb="3">
      <t>チュウサンカン</t>
    </rPh>
    <rPh sb="7" eb="8">
      <t>ミズ</t>
    </rPh>
    <rPh sb="9" eb="10">
      <t>ツチ</t>
    </rPh>
    <rPh sb="10" eb="12">
      <t>ホゼン</t>
    </rPh>
    <rPh sb="12" eb="14">
      <t>タイサク</t>
    </rPh>
    <rPh sb="14" eb="16">
      <t>キキン</t>
    </rPh>
    <phoneticPr fontId="2"/>
  </si>
  <si>
    <t>過疎地域自立促進基金(R05年度末現在)</t>
    <rPh sb="0" eb="4">
      <t>カソチイキ</t>
    </rPh>
    <rPh sb="4" eb="6">
      <t>ジリツ</t>
    </rPh>
    <rPh sb="6" eb="8">
      <t>ソクシン</t>
    </rPh>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</si>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</sst>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1625-47FA-B8C4-63181E15D1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111548</c:v>
                </c:pt>
                <c:pt idx="1">
                  <c:v>146400</c:v>
                </c:pt>
                <c:pt idx="2">
                  <c:v>119815</c:v>
                </c:pt>
                <c:pt idx="3">
                  <c:v>228387</c:v>
                </c:pt>
                <c:pt idx="4">
                  <c:v>49058</c:v>
                </c:pt>
              </c:numCache>
            </c:numRef>
          </c:val>
          <c:smooth val="0"/>
          <c:extLst>
            <c:ext xmlns:c16="http://schemas.microsoft.com/office/drawing/2014/chart" uri="{C3380CC4-5D6E-409C-BE32-E72D297353CC}">
              <c16:uniqueId val="{00000001-1625-47FA-B8C4-63181E15D1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8.82</c:v>
                </c:pt>
                <c:pt idx="1">
                  <c:v>6.25</c:v>
                </c:pt>
                <c:pt idx="2">
                  <c:v>7.75</c:v>
                </c:pt>
                <c:pt idx="3">
                  <c:v>5.54</c:v>
                </c:pt>
                <c:pt idx="4">
                  <c:v>5.4</c:v>
                </c:pt>
              </c:numCache>
            </c:numRef>
          </c:val>
          <c:extLst>
            <c:ext xmlns:c16="http://schemas.microsoft.com/office/drawing/2014/chart" uri="{C3380CC4-5D6E-409C-BE32-E72D297353CC}">
              <c16:uniqueId val="{00000000-6BEB-4C3D-A2BB-8D85B2D584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20.260000000000002</c:v>
                </c:pt>
                <c:pt idx="1">
                  <c:v>19.47</c:v>
                </c:pt>
                <c:pt idx="2">
                  <c:v>18.48</c:v>
                </c:pt>
                <c:pt idx="3">
                  <c:v>19.03</c:v>
                </c:pt>
                <c:pt idx="4">
                  <c:v>18.86</c:v>
                </c:pt>
              </c:numCache>
            </c:numRef>
          </c:val>
          <c:extLst>
            <c:ext xmlns:c16="http://schemas.microsoft.com/office/drawing/2014/chart" uri="{C3380CC4-5D6E-409C-BE32-E72D297353CC}">
              <c16:uniqueId val="{00000001-6BEB-4C3D-A2BB-8D85B2D584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3.15</c:v>
                </c:pt>
                <c:pt idx="1">
                  <c:v>3.07</c:v>
                </c:pt>
                <c:pt idx="2">
                  <c:v>3.04</c:v>
                </c:pt>
                <c:pt idx="3">
                  <c:v>-1.98</c:v>
                </c:pt>
                <c:pt idx="4">
                  <c:v>-0.09</c:v>
                </c:pt>
              </c:numCache>
            </c:numRef>
          </c:val>
          <c:smooth val="0"/>
          <c:extLst>
            <c:ext xmlns:c16="http://schemas.microsoft.com/office/drawing/2014/chart" uri="{C3380CC4-5D6E-409C-BE32-E72D297353CC}">
              <c16:uniqueId val="{00000002-6BEB-4C3D-A2BB-8D85B2D584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0.35</c:v>
                </c:pt>
                <c:pt idx="2">
                  <c:v>#N/A</c:v>
                </c:pt>
                <c:pt idx="3">
                  <c:v>0.22</c:v>
                </c:pt>
                <c:pt idx="4">
                  <c:v>#N/A</c:v>
                </c:pt>
                <c:pt idx="5">
                  <c:v>0.2</c:v>
                </c:pt>
                <c:pt idx="6">
                  <c:v>#N/A</c:v>
                </c:pt>
                <c:pt idx="7">
                  <c:v>0.15</c:v>
                </c:pt>
                <c:pt idx="8">
                  <c:v>#N/A</c:v>
                </c:pt>
                <c:pt idx="9">
                  <c:v>0.33</c:v>
                </c:pt>
              </c:numCache>
            </c:numRef>
          </c:val>
          <c:extLst>
            <c:ext xmlns:c16="http://schemas.microsoft.com/office/drawing/2014/chart" uri="{C3380CC4-5D6E-409C-BE32-E72D297353CC}">
              <c16:uniqueId val="{00000000-26FA-4E19-ADE1-A434DF9F8B3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FA-4E19-ADE1-A434DF9F8B38}"/>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0.18</c:v>
                </c:pt>
                <c:pt idx="2">
                  <c:v>#N/A</c:v>
                </c:pt>
                <c:pt idx="3">
                  <c:v>0.24</c:v>
                </c:pt>
                <c:pt idx="4">
                  <c:v>#N/A</c:v>
                </c:pt>
                <c:pt idx="5">
                  <c:v>0.16</c:v>
                </c:pt>
                <c:pt idx="6">
                  <c:v>#N/A</c:v>
                </c:pt>
                <c:pt idx="7">
                  <c:v>0.05</c:v>
                </c:pt>
                <c:pt idx="8">
                  <c:v>#N/A</c:v>
                </c:pt>
                <c:pt idx="9">
                  <c:v>0.16</c:v>
                </c:pt>
              </c:numCache>
            </c:numRef>
          </c:val>
          <c:extLst>
            <c:ext xmlns:c16="http://schemas.microsoft.com/office/drawing/2014/chart" uri="{C3380CC4-5D6E-409C-BE32-E72D297353CC}">
              <c16:uniqueId val="{00000002-26FA-4E19-ADE1-A434DF9F8B38}"/>
            </c:ext>
          </c:extLst>
        </c:ser>
        <c:ser>
          <c:idx val="3"/>
          <c:order val="3"/>
          <c:tx>
            <c:strRef>
              <c:f>データシート!$A$30</c:f>
              <c:strCache>
                <c:ptCount val="1"/>
                <c:pt idx="0">
                  <c:v>営農飲雑用水事業特別会計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0.05</c:v>
                </c:pt>
                <c:pt idx="8">
                  <c:v>#N/A</c:v>
                </c:pt>
                <c:pt idx="9">
                  <c:v>0.17</c:v>
                </c:pt>
              </c:numCache>
            </c:numRef>
          </c:val>
          <c:extLst>
            <c:ext xmlns:c16="http://schemas.microsoft.com/office/drawing/2014/chart" uri="{C3380CC4-5D6E-409C-BE32-E72D297353CC}">
              <c16:uniqueId val="{00000003-26FA-4E19-ADE1-A434DF9F8B38}"/>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0.16</c:v>
                </c:pt>
                <c:pt idx="2">
                  <c:v>#N/A</c:v>
                </c:pt>
                <c:pt idx="3">
                  <c:v>7.0000000000000007E-2</c:v>
                </c:pt>
                <c:pt idx="4">
                  <c:v>#N/A</c:v>
                </c:pt>
                <c:pt idx="5">
                  <c:v>0.11</c:v>
                </c:pt>
                <c:pt idx="6">
                  <c:v>#N/A</c:v>
                </c:pt>
                <c:pt idx="7">
                  <c:v>0.09</c:v>
                </c:pt>
                <c:pt idx="8">
                  <c:v>#N/A</c:v>
                </c:pt>
                <c:pt idx="9">
                  <c:v>0.4</c:v>
                </c:pt>
              </c:numCache>
            </c:numRef>
          </c:val>
          <c:extLst>
            <c:ext xmlns:c16="http://schemas.microsoft.com/office/drawing/2014/chart" uri="{C3380CC4-5D6E-409C-BE32-E72D297353CC}">
              <c16:uniqueId val="{00000004-26FA-4E19-ADE1-A434DF9F8B38}"/>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0.77</c:v>
                </c:pt>
                <c:pt idx="2">
                  <c:v>#N/A</c:v>
                </c:pt>
                <c:pt idx="3">
                  <c:v>0.61</c:v>
                </c:pt>
                <c:pt idx="4">
                  <c:v>#N/A</c:v>
                </c:pt>
                <c:pt idx="5">
                  <c:v>0.36</c:v>
                </c:pt>
                <c:pt idx="6">
                  <c:v>#N/A</c:v>
                </c:pt>
                <c:pt idx="7">
                  <c:v>0.62</c:v>
                </c:pt>
                <c:pt idx="8">
                  <c:v>#N/A</c:v>
                </c:pt>
                <c:pt idx="9">
                  <c:v>0.7</c:v>
                </c:pt>
              </c:numCache>
            </c:numRef>
          </c:val>
          <c:extLst>
            <c:ext xmlns:c16="http://schemas.microsoft.com/office/drawing/2014/chart" uri="{C3380CC4-5D6E-409C-BE32-E72D297353CC}">
              <c16:uniqueId val="{00000005-26FA-4E19-ADE1-A434DF9F8B3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1.08</c:v>
                </c:pt>
                <c:pt idx="2">
                  <c:v>#N/A</c:v>
                </c:pt>
                <c:pt idx="3">
                  <c:v>1.51</c:v>
                </c:pt>
                <c:pt idx="4">
                  <c:v>#N/A</c:v>
                </c:pt>
                <c:pt idx="5">
                  <c:v>1.66</c:v>
                </c:pt>
                <c:pt idx="6">
                  <c:v>#N/A</c:v>
                </c:pt>
                <c:pt idx="7">
                  <c:v>2.06</c:v>
                </c:pt>
                <c:pt idx="8">
                  <c:v>#N/A</c:v>
                </c:pt>
                <c:pt idx="9">
                  <c:v>1.94</c:v>
                </c:pt>
              </c:numCache>
            </c:numRef>
          </c:val>
          <c:extLst>
            <c:ext xmlns:c16="http://schemas.microsoft.com/office/drawing/2014/chart" uri="{C3380CC4-5D6E-409C-BE32-E72D297353CC}">
              <c16:uniqueId val="{00000006-26FA-4E19-ADE1-A434DF9F8B3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3.31</c:v>
                </c:pt>
                <c:pt idx="2">
                  <c:v>#N/A</c:v>
                </c:pt>
                <c:pt idx="3">
                  <c:v>2.96</c:v>
                </c:pt>
                <c:pt idx="4">
                  <c:v>#N/A</c:v>
                </c:pt>
                <c:pt idx="5">
                  <c:v>3.3</c:v>
                </c:pt>
                <c:pt idx="6">
                  <c:v>#N/A</c:v>
                </c:pt>
                <c:pt idx="7">
                  <c:v>3.97</c:v>
                </c:pt>
                <c:pt idx="8">
                  <c:v>#N/A</c:v>
                </c:pt>
                <c:pt idx="9">
                  <c:v>4.18</c:v>
                </c:pt>
              </c:numCache>
            </c:numRef>
          </c:val>
          <c:extLst>
            <c:ext xmlns:c16="http://schemas.microsoft.com/office/drawing/2014/chart" uri="{C3380CC4-5D6E-409C-BE32-E72D297353CC}">
              <c16:uniqueId val="{00000007-26FA-4E19-ADE1-A434DF9F8B3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8.64</c:v>
                </c:pt>
                <c:pt idx="2">
                  <c:v>#N/A</c:v>
                </c:pt>
                <c:pt idx="3">
                  <c:v>6.14</c:v>
                </c:pt>
                <c:pt idx="4">
                  <c:v>#N/A</c:v>
                </c:pt>
                <c:pt idx="5">
                  <c:v>7.65</c:v>
                </c:pt>
                <c:pt idx="6">
                  <c:v>#N/A</c:v>
                </c:pt>
                <c:pt idx="7">
                  <c:v>5.42</c:v>
                </c:pt>
                <c:pt idx="8">
                  <c:v>#N/A</c:v>
                </c:pt>
                <c:pt idx="9">
                  <c:v>5.2</c:v>
                </c:pt>
              </c:numCache>
            </c:numRef>
          </c:val>
          <c:extLst>
            <c:ext xmlns:c16="http://schemas.microsoft.com/office/drawing/2014/chart" uri="{C3380CC4-5D6E-409C-BE32-E72D297353CC}">
              <c16:uniqueId val="{00000008-26FA-4E19-ADE1-A434DF9F8B3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11.45</c:v>
                </c:pt>
                <c:pt idx="2">
                  <c:v>#N/A</c:v>
                </c:pt>
                <c:pt idx="3">
                  <c:v>12.67</c:v>
                </c:pt>
                <c:pt idx="4">
                  <c:v>#N/A</c:v>
                </c:pt>
                <c:pt idx="5">
                  <c:v>11.9</c:v>
                </c:pt>
                <c:pt idx="6">
                  <c:v>#N/A</c:v>
                </c:pt>
                <c:pt idx="7">
                  <c:v>10.63</c:v>
                </c:pt>
                <c:pt idx="8">
                  <c:v>#N/A</c:v>
                </c:pt>
                <c:pt idx="9">
                  <c:v>8.27</c:v>
                </c:pt>
              </c:numCache>
            </c:numRef>
          </c:val>
          <c:extLst>
            <c:ext xmlns:c16="http://schemas.microsoft.com/office/drawing/2014/chart" uri="{C3380CC4-5D6E-409C-BE32-E72D297353CC}">
              <c16:uniqueId val="{00000009-26FA-4E19-ADE1-A434DF9F8B3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834</c:v>
                </c:pt>
                <c:pt idx="5">
                  <c:v>846</c:v>
                </c:pt>
                <c:pt idx="8">
                  <c:v>820</c:v>
                </c:pt>
                <c:pt idx="11">
                  <c:v>828</c:v>
                </c:pt>
                <c:pt idx="14">
                  <c:v>789</c:v>
                </c:pt>
              </c:numCache>
            </c:numRef>
          </c:val>
          <c:extLst>
            <c:ext xmlns:c16="http://schemas.microsoft.com/office/drawing/2014/chart" uri="{C3380CC4-5D6E-409C-BE32-E72D297353CC}">
              <c16:uniqueId val="{00000000-0A23-4381-9C78-3B62861865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23-4381-9C78-3B62861865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23-4381-9C78-3B62861865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67</c:v>
                </c:pt>
                <c:pt idx="3">
                  <c:v>62</c:v>
                </c:pt>
                <c:pt idx="6">
                  <c:v>64</c:v>
                </c:pt>
                <c:pt idx="9">
                  <c:v>77</c:v>
                </c:pt>
                <c:pt idx="12">
                  <c:v>77</c:v>
                </c:pt>
              </c:numCache>
            </c:numRef>
          </c:val>
          <c:extLst>
            <c:ext xmlns:c16="http://schemas.microsoft.com/office/drawing/2014/chart" uri="{C3380CC4-5D6E-409C-BE32-E72D297353CC}">
              <c16:uniqueId val="{00000003-0A23-4381-9C78-3B62861865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399</c:v>
                </c:pt>
                <c:pt idx="3">
                  <c:v>405</c:v>
                </c:pt>
                <c:pt idx="6">
                  <c:v>399</c:v>
                </c:pt>
                <c:pt idx="9">
                  <c:v>364</c:v>
                </c:pt>
                <c:pt idx="12">
                  <c:v>371</c:v>
                </c:pt>
              </c:numCache>
            </c:numRef>
          </c:val>
          <c:extLst>
            <c:ext xmlns:c16="http://schemas.microsoft.com/office/drawing/2014/chart" uri="{C3380CC4-5D6E-409C-BE32-E72D297353CC}">
              <c16:uniqueId val="{00000004-0A23-4381-9C78-3B62861865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23-4381-9C78-3B62861865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23-4381-9C78-3B62861865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897</c:v>
                </c:pt>
                <c:pt idx="3">
                  <c:v>874</c:v>
                </c:pt>
                <c:pt idx="6">
                  <c:v>852</c:v>
                </c:pt>
                <c:pt idx="9">
                  <c:v>812</c:v>
                </c:pt>
                <c:pt idx="12">
                  <c:v>794</c:v>
                </c:pt>
              </c:numCache>
            </c:numRef>
          </c:val>
          <c:extLst>
            <c:ext xmlns:c16="http://schemas.microsoft.com/office/drawing/2014/chart" uri="{C3380CC4-5D6E-409C-BE32-E72D297353CC}">
              <c16:uniqueId val="{00000007-0A23-4381-9C78-3B62861865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529</c:v>
                </c:pt>
                <c:pt idx="2">
                  <c:v>#N/A</c:v>
                </c:pt>
                <c:pt idx="3">
                  <c:v>#N/A</c:v>
                </c:pt>
                <c:pt idx="4">
                  <c:v>495</c:v>
                </c:pt>
                <c:pt idx="5">
                  <c:v>#N/A</c:v>
                </c:pt>
                <c:pt idx="6">
                  <c:v>#N/A</c:v>
                </c:pt>
                <c:pt idx="7">
                  <c:v>495</c:v>
                </c:pt>
                <c:pt idx="8">
                  <c:v>#N/A</c:v>
                </c:pt>
                <c:pt idx="9">
                  <c:v>#N/A</c:v>
                </c:pt>
                <c:pt idx="10">
                  <c:v>425</c:v>
                </c:pt>
                <c:pt idx="11">
                  <c:v>#N/A</c:v>
                </c:pt>
                <c:pt idx="12">
                  <c:v>#N/A</c:v>
                </c:pt>
                <c:pt idx="13">
                  <c:v>453</c:v>
                </c:pt>
                <c:pt idx="14">
                  <c:v>#N/A</c:v>
                </c:pt>
              </c:numCache>
            </c:numRef>
          </c:val>
          <c:smooth val="0"/>
          <c:extLst>
            <c:ext xmlns:c16="http://schemas.microsoft.com/office/drawing/2014/chart" uri="{C3380CC4-5D6E-409C-BE32-E72D297353CC}">
              <c16:uniqueId val="{00000008-0A23-4381-9C78-3B62861865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7455</c:v>
                </c:pt>
                <c:pt idx="5">
                  <c:v>7551</c:v>
                </c:pt>
                <c:pt idx="8">
                  <c:v>7758</c:v>
                </c:pt>
                <c:pt idx="11">
                  <c:v>8501</c:v>
                </c:pt>
                <c:pt idx="14">
                  <c:v>7987</c:v>
                </c:pt>
              </c:numCache>
            </c:numRef>
          </c:val>
          <c:extLst>
            <c:ext xmlns:c16="http://schemas.microsoft.com/office/drawing/2014/chart" uri="{C3380CC4-5D6E-409C-BE32-E72D297353CC}">
              <c16:uniqueId val="{00000000-F7CD-447C-9504-6AD1A9A8E92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859</c:v>
                </c:pt>
                <c:pt idx="5">
                  <c:v>691</c:v>
                </c:pt>
                <c:pt idx="8">
                  <c:v>689</c:v>
                </c:pt>
                <c:pt idx="11">
                  <c:v>687</c:v>
                </c:pt>
                <c:pt idx="14">
                  <c:v>756</c:v>
                </c:pt>
              </c:numCache>
            </c:numRef>
          </c:val>
          <c:extLst>
            <c:ext xmlns:c16="http://schemas.microsoft.com/office/drawing/2014/chart" uri="{C3380CC4-5D6E-409C-BE32-E72D297353CC}">
              <c16:uniqueId val="{00000001-F7CD-447C-9504-6AD1A9A8E92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3508</c:v>
                </c:pt>
                <c:pt idx="5">
                  <c:v>3598</c:v>
                </c:pt>
                <c:pt idx="8">
                  <c:v>3574</c:v>
                </c:pt>
                <c:pt idx="11">
                  <c:v>3571</c:v>
                </c:pt>
                <c:pt idx="14">
                  <c:v>3725</c:v>
                </c:pt>
              </c:numCache>
            </c:numRef>
          </c:val>
          <c:extLst>
            <c:ext xmlns:c16="http://schemas.microsoft.com/office/drawing/2014/chart" uri="{C3380CC4-5D6E-409C-BE32-E72D297353CC}">
              <c16:uniqueId val="{00000002-F7CD-447C-9504-6AD1A9A8E92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CD-447C-9504-6AD1A9A8E92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CD-447C-9504-6AD1A9A8E92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CD-447C-9504-6AD1A9A8E92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1548</c:v>
                </c:pt>
                <c:pt idx="3">
                  <c:v>1562</c:v>
                </c:pt>
                <c:pt idx="6">
                  <c:v>1618</c:v>
                </c:pt>
                <c:pt idx="9">
                  <c:v>1612</c:v>
                </c:pt>
                <c:pt idx="12">
                  <c:v>1607</c:v>
                </c:pt>
              </c:numCache>
            </c:numRef>
          </c:val>
          <c:extLst>
            <c:ext xmlns:c16="http://schemas.microsoft.com/office/drawing/2014/chart" uri="{C3380CC4-5D6E-409C-BE32-E72D297353CC}">
              <c16:uniqueId val="{00000006-F7CD-447C-9504-6AD1A9A8E92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542</c:v>
                </c:pt>
                <c:pt idx="3">
                  <c:v>633</c:v>
                </c:pt>
                <c:pt idx="6">
                  <c:v>688</c:v>
                </c:pt>
                <c:pt idx="9">
                  <c:v>719</c:v>
                </c:pt>
                <c:pt idx="12">
                  <c:v>705</c:v>
                </c:pt>
              </c:numCache>
            </c:numRef>
          </c:val>
          <c:extLst>
            <c:ext xmlns:c16="http://schemas.microsoft.com/office/drawing/2014/chart" uri="{C3380CC4-5D6E-409C-BE32-E72D297353CC}">
              <c16:uniqueId val="{00000007-F7CD-447C-9504-6AD1A9A8E92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4122</c:v>
                </c:pt>
                <c:pt idx="3">
                  <c:v>3912</c:v>
                </c:pt>
                <c:pt idx="6">
                  <c:v>3621</c:v>
                </c:pt>
                <c:pt idx="9">
                  <c:v>3446</c:v>
                </c:pt>
                <c:pt idx="12">
                  <c:v>3304</c:v>
                </c:pt>
              </c:numCache>
            </c:numRef>
          </c:val>
          <c:extLst>
            <c:ext xmlns:c16="http://schemas.microsoft.com/office/drawing/2014/chart" uri="{C3380CC4-5D6E-409C-BE32-E72D297353CC}">
              <c16:uniqueId val="{00000008-F7CD-447C-9504-6AD1A9A8E92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CD-447C-9504-6AD1A9A8E92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7920</c:v>
                </c:pt>
                <c:pt idx="3">
                  <c:v>8043</c:v>
                </c:pt>
                <c:pt idx="6">
                  <c:v>8250</c:v>
                </c:pt>
                <c:pt idx="9">
                  <c:v>9929</c:v>
                </c:pt>
                <c:pt idx="12">
                  <c:v>9553</c:v>
                </c:pt>
              </c:numCache>
            </c:numRef>
          </c:val>
          <c:extLst>
            <c:ext xmlns:c16="http://schemas.microsoft.com/office/drawing/2014/chart" uri="{C3380CC4-5D6E-409C-BE32-E72D297353CC}">
              <c16:uniqueId val="{0000000A-F7CD-447C-9504-6AD1A9A8E92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2310</c:v>
                </c:pt>
                <c:pt idx="2">
                  <c:v>#N/A</c:v>
                </c:pt>
                <c:pt idx="3">
                  <c:v>#N/A</c:v>
                </c:pt>
                <c:pt idx="4">
                  <c:v>2310</c:v>
                </c:pt>
                <c:pt idx="5">
                  <c:v>#N/A</c:v>
                </c:pt>
                <c:pt idx="6">
                  <c:v>#N/A</c:v>
                </c:pt>
                <c:pt idx="7">
                  <c:v>2156</c:v>
                </c:pt>
                <c:pt idx="8">
                  <c:v>#N/A</c:v>
                </c:pt>
                <c:pt idx="9">
                  <c:v>#N/A</c:v>
                </c:pt>
                <c:pt idx="10">
                  <c:v>2948</c:v>
                </c:pt>
                <c:pt idx="11">
                  <c:v>#N/A</c:v>
                </c:pt>
                <c:pt idx="12">
                  <c:v>#N/A</c:v>
                </c:pt>
                <c:pt idx="13">
                  <c:v>2701</c:v>
                </c:pt>
                <c:pt idx="14">
                  <c:v>#N/A</c:v>
                </c:pt>
              </c:numCache>
            </c:numRef>
          </c:val>
          <c:smooth val="0"/>
          <c:extLst>
            <c:ext xmlns:c16="http://schemas.microsoft.com/office/drawing/2014/chart" uri="{C3380CC4-5D6E-409C-BE32-E72D297353CC}">
              <c16:uniqueId val="{0000000B-F7CD-447C-9504-6AD1A9A8E92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957</c:v>
                </c:pt>
                <c:pt idx="1">
                  <c:v>958</c:v>
                </c:pt>
                <c:pt idx="2">
                  <c:v>958</c:v>
                </c:pt>
              </c:numCache>
            </c:numRef>
          </c:val>
          <c:extLst>
            <c:ext xmlns:c16="http://schemas.microsoft.com/office/drawing/2014/chart" uri="{C3380CC4-5D6E-409C-BE32-E72D297353CC}">
              <c16:uniqueId val="{00000000-F92A-460B-912A-70621A66132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567</c:v>
                </c:pt>
                <c:pt idx="1">
                  <c:v>568</c:v>
                </c:pt>
                <c:pt idx="2">
                  <c:v>569</c:v>
                </c:pt>
              </c:numCache>
            </c:numRef>
          </c:val>
          <c:extLst>
            <c:ext xmlns:c16="http://schemas.microsoft.com/office/drawing/2014/chart" uri="{C3380CC4-5D6E-409C-BE32-E72D297353CC}">
              <c16:uniqueId val="{00000001-F92A-460B-912A-70621A66132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1122</c:v>
                </c:pt>
                <c:pt idx="1">
                  <c:v>1031</c:v>
                </c:pt>
                <c:pt idx="2">
                  <c:v>1098</c:v>
                </c:pt>
              </c:numCache>
            </c:numRef>
          </c:val>
          <c:extLst>
            <c:ext xmlns:c16="http://schemas.microsoft.com/office/drawing/2014/chart" uri="{C3380CC4-5D6E-409C-BE32-E72D297353CC}">
              <c16:uniqueId val="{00000002-F92A-460B-912A-70621A66132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14,127
13,899
112.00
8,740,331
8,310,341
274,361
5,076,918
9,553,230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財政力指数は前年と比較し横ばいであるが、類似団体平均を下回る数値となっている。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口減少や高齢化が進むことから、歳出の見直しを実施するとともに、町税等の徴収率の向上やふるさと納税といった自主財源の確保に取り組む。また、行政運営の効率化を図り財政基盤の強化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60778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96355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経常収支比率は前年と比較し</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増加したものの、類似団体を下回る数値となっている。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数値としては高い水準であり、今後は、大型事業の償還が本格的に始まることからさらなる上昇が見込まれている。そのため、事務事業の見直しを進めるとともに、事業の優先度を厳しく点検し、優先度の低い事務事業については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160274</xdr:rowOff>
    </xdr:from>
    <xdr:to>
      <xdr:col>23</xdr:col>
      <xdr:colOff>133350</xdr:colOff>
      <xdr:row>63</xdr:row>
      <xdr:rowOff>80518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90174"/>
          <a:ext cx="8382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117619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1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62</xdr:row>
      <xdr:rowOff>160274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152908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7569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75946</xdr:rowOff>
    </xdr:from>
    <xdr:to>
      <xdr:col>11</xdr:col>
      <xdr:colOff>31750</xdr:colOff>
      <xdr:row>63</xdr:row>
      <xdr:rowOff>152908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534396"/>
          <a:ext cx="889000" cy="41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46245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102108</xdr:rowOff>
    </xdr:from>
    <xdr:to>
      <xdr:col>11</xdr:col>
      <xdr:colOff>82550</xdr:colOff>
      <xdr:row>64</xdr:row>
      <xdr:rowOff>32258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42435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136923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[188,470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類似団体平均は下回ったものの、前年と比較すると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となった。人件費については、会計年度任用職員制度の導入以降、年々増加している状況である。また、人事院勧告による給与改定もあり前年より増加した。職員の定員管理適正化計画や要員計画等により、適正な人員管理に努め、人件費の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物件費については、新庁舎建設がほぼ完了し、公共施設の集約化が進んだため、経費の削減が図られた。今後はさらにコスト意識を持って物件費の削減に取り組んでいく。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149565</xdr:rowOff>
    </xdr:from>
    <xdr:to>
      <xdr:col>23</xdr:col>
      <xdr:colOff>133350</xdr:colOff>
      <xdr:row>81</xdr:row>
      <xdr:rowOff>160733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4037015"/>
          <a:ext cx="838200" cy="1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137348</xdr:rowOff>
    </xdr:from>
    <xdr:to>
      <xdr:col>19</xdr:col>
      <xdr:colOff>133350</xdr:colOff>
      <xdr:row>81</xdr:row>
      <xdr:rowOff>149565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24798"/>
          <a:ext cx="889000" cy="1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129206</xdr:rowOff>
    </xdr:from>
    <xdr:to>
      <xdr:col>15</xdr:col>
      <xdr:colOff>82550</xdr:colOff>
      <xdr:row>81</xdr:row>
      <xdr:rowOff>137348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4016656"/>
          <a:ext cx="889000" cy="8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54164</xdr:rowOff>
    </xdr:from>
    <xdr:to>
      <xdr:col>11</xdr:col>
      <xdr:colOff>31750</xdr:colOff>
      <xdr:row>81</xdr:row>
      <xdr:rowOff>129206</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41614"/>
          <a:ext cx="889000" cy="7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68135</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110735</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9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109933</xdr:rowOff>
    </xdr:from>
    <xdr:to>
      <xdr:col>23</xdr:col>
      <xdr:colOff>184150</xdr:colOff>
      <xdr:row>82</xdr:row>
      <xdr:rowOff>40083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126460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4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98765</xdr:rowOff>
    </xdr:from>
    <xdr:to>
      <xdr:col>19</xdr:col>
      <xdr:colOff>184150</xdr:colOff>
      <xdr:row>82</xdr:row>
      <xdr:rowOff>28915</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39092</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55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86548</xdr:rowOff>
    </xdr:from>
    <xdr:to>
      <xdr:col>15</xdr:col>
      <xdr:colOff>133350</xdr:colOff>
      <xdr:row>82</xdr:row>
      <xdr:rowOff>16698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7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26875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742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78406</xdr:rowOff>
    </xdr:from>
    <xdr:to>
      <xdr:col>11</xdr:col>
      <xdr:colOff>82550</xdr:colOff>
      <xdr:row>82</xdr:row>
      <xdr:rowOff>8556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6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18733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73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3364</xdr:rowOff>
    </xdr:from>
    <xdr:to>
      <xdr:col>7</xdr:col>
      <xdr:colOff>31750</xdr:colOff>
      <xdr:row>81</xdr:row>
      <xdr:rowOff>104964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115141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ラスパイレス指数については、前年と比較し</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働き方改革を推進し、時間外手当等の削減に努めるなど、より一層の給与の適正化を図る。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165805</xdr:rowOff>
    </xdr:from>
    <xdr:to>
      <xdr:col>81</xdr:col>
      <xdr:colOff>44450</xdr:colOff>
      <xdr:row>86</xdr:row>
      <xdr:rowOff>34572</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73905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34572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65866"/>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61384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61384</xdr:rowOff>
    </xdr:from>
    <xdr:to>
      <xdr:col>68</xdr:col>
      <xdr:colOff>152400</xdr:colOff>
      <xdr:row>86</xdr:row>
      <xdr:rowOff>141816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8060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87082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66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155222</xdr:rowOff>
    </xdr:from>
    <xdr:to>
      <xdr:col>77</xdr:col>
      <xdr:colOff>95250</xdr:colOff>
      <xdr:row>86</xdr:row>
      <xdr:rowOff>85372</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10584</xdr:rowOff>
    </xdr:from>
    <xdr:to>
      <xdr:col>68</xdr:col>
      <xdr:colOff>203200</xdr:colOff>
      <xdr:row>86</xdr:row>
      <xdr:rowOff>112184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96961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人当たりの職員数については、類似団体平均とほぼ同数となり概ね適正な定員管理ができているものと思われる。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今後も住民サービスを低下させることなく、事務事業の見直しや適正な人員配置と組織体制の構築に取り組んでいく。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114071</xdr:rowOff>
    </xdr:from>
    <xdr:to>
      <xdr:col>81</xdr:col>
      <xdr:colOff>44450</xdr:colOff>
      <xdr:row>61</xdr:row>
      <xdr:rowOff>121793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572521"/>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114071</xdr:rowOff>
    </xdr:from>
    <xdr:to>
      <xdr:col>77</xdr:col>
      <xdr:colOff>44450</xdr:colOff>
      <xdr:row>61</xdr:row>
      <xdr:rowOff>126136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57252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118897</xdr:rowOff>
    </xdr:from>
    <xdr:to>
      <xdr:col>72</xdr:col>
      <xdr:colOff>203200</xdr:colOff>
      <xdr:row>61</xdr:row>
      <xdr:rowOff>126136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773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96215</xdr:rowOff>
    </xdr:from>
    <xdr:to>
      <xdr:col>68</xdr:col>
      <xdr:colOff>152400</xdr:colOff>
      <xdr:row>61</xdr:row>
      <xdr:rowOff>118897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54665"/>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162196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2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70993</xdr:rowOff>
    </xdr:from>
    <xdr:to>
      <xdr:col>81</xdr:col>
      <xdr:colOff>95250</xdr:colOff>
      <xdr:row>62</xdr:row>
      <xdr:rowOff>1143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87520</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7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63271</xdr:rowOff>
    </xdr:from>
    <xdr:to>
      <xdr:col>77</xdr:col>
      <xdr:colOff>95250</xdr:colOff>
      <xdr:row>61</xdr:row>
      <xdr:rowOff>164871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2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3598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290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75336</xdr:rowOff>
    </xdr:from>
    <xdr:to>
      <xdr:col>73</xdr:col>
      <xdr:colOff>44450</xdr:colOff>
      <xdr:row>62</xdr:row>
      <xdr:rowOff>5486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15663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30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68097</xdr:rowOff>
    </xdr:from>
    <xdr:to>
      <xdr:col>68</xdr:col>
      <xdr:colOff>203200</xdr:colOff>
      <xdr:row>61</xdr:row>
      <xdr:rowOff>169697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8424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45415</xdr:rowOff>
    </xdr:from>
    <xdr:to>
      <xdr:col>64</xdr:col>
      <xdr:colOff>152400</xdr:colOff>
      <xdr:row>61</xdr:row>
      <xdr:rowOff>147015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0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131792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59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減少となったものの、類似団体平均を依然として上回る数値となっている。また、近年進めてきた大型事業に伴う地方債の償還が始まるため、今後は更なる数値の上昇が予想される。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このような状況から、計画的な繰上償還や高利率の地方債の借換を行うとともに、緊急度や住民ニーズを的確に把握した事業の選択に取り組み、地方債に大きく頼ることのない財政運営に努める。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112268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6490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112268</xdr:rowOff>
    </xdr:from>
    <xdr:to>
      <xdr:col>77</xdr:col>
      <xdr:colOff>44450</xdr:colOff>
      <xdr:row>43</xdr:row>
      <xdr:rowOff>46990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31316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75946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41934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56642</xdr:rowOff>
    </xdr:from>
    <xdr:to>
      <xdr:col>68</xdr:col>
      <xdr:colOff>152400</xdr:colOff>
      <xdr:row>43</xdr:row>
      <xdr:rowOff>75946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4289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61468</xdr:rowOff>
    </xdr:from>
    <xdr:to>
      <xdr:col>77</xdr:col>
      <xdr:colOff>95250</xdr:colOff>
      <xdr:row>42</xdr:row>
      <xdr:rowOff>163068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147845</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487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25146</xdr:rowOff>
    </xdr:from>
    <xdr:to>
      <xdr:col>68</xdr:col>
      <xdr:colOff>203200</xdr:colOff>
      <xdr:row>43</xdr:row>
      <xdr:rowOff>126746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9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111523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48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5842</xdr:rowOff>
    </xdr:from>
    <xdr:to>
      <xdr:col>64</xdr:col>
      <xdr:colOff>152400</xdr:colOff>
      <xdr:row>43</xdr:row>
      <xdr:rowOff>107442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92219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将来負担比率は、前年と比較し</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％の減となった。要因としては、新庁舎建設がほぼ完了となり、地方債の新規発行額が大きく減ったためである。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しかしながら、類似団体平均を大きく上回っている状況である。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今後も、新中学校校舎整備事業等の大型事業が予定されているため、さらなる数値の上昇が見込まれる。地方債の発行の際は、事業の有効性を精査し、事業実施の適正化に取り組み、財政の健全化に努める。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107527</xdr:rowOff>
    </xdr:from>
    <xdr:to>
      <xdr:col>81</xdr:col>
      <xdr:colOff>44450</xdr:colOff>
      <xdr:row>18</xdr:row>
      <xdr:rowOff>10765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22177"/>
          <a:ext cx="8382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126153</xdr:rowOff>
    </xdr:from>
    <xdr:to>
      <xdr:col>77</xdr:col>
      <xdr:colOff>44450</xdr:colOff>
      <xdr:row>18</xdr:row>
      <xdr:rowOff>10765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290800" y="2869353"/>
          <a:ext cx="8890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126153</xdr:rowOff>
    </xdr:from>
    <xdr:to>
      <xdr:col>72</xdr:col>
      <xdr:colOff>203200</xdr:colOff>
      <xdr:row>17</xdr:row>
      <xdr:rowOff>33988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69353"/>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33988</xdr:rowOff>
    </xdr:from>
    <xdr:to>
      <xdr:col>68</xdr:col>
      <xdr:colOff>152400</xdr:colOff>
      <xdr:row>17</xdr:row>
      <xdr:rowOff>65012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4863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56727</xdr:rowOff>
    </xdr:from>
    <xdr:to>
      <xdr:col>81</xdr:col>
      <xdr:colOff>95250</xdr:colOff>
      <xdr:row>17</xdr:row>
      <xdr:rowOff>158327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28804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4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131415</xdr:rowOff>
    </xdr:from>
    <xdr:to>
      <xdr:col>77</xdr:col>
      <xdr:colOff>95250</xdr:colOff>
      <xdr:row>18</xdr:row>
      <xdr:rowOff>61565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04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46342</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132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75353</xdr:rowOff>
    </xdr:from>
    <xdr:to>
      <xdr:col>73</xdr:col>
      <xdr:colOff>44450</xdr:colOff>
      <xdr:row>17</xdr:row>
      <xdr:rowOff>5503</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1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161730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154638</xdr:rowOff>
    </xdr:from>
    <xdr:to>
      <xdr:col>68</xdr:col>
      <xdr:colOff>203200</xdr:colOff>
      <xdr:row>17</xdr:row>
      <xdr:rowOff>84788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69565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8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14212</xdr:rowOff>
    </xdr:from>
    <xdr:to>
      <xdr:col>64</xdr:col>
      <xdr:colOff>152400</xdr:colOff>
      <xdr:row>17</xdr:row>
      <xdr:rowOff>115812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2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100589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01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14,127
13,899
112.00
8,740,331
8,310,341
274,361
5,076,918
9,553,230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人件費は、昨年と比較し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％の増加となり、類似団体平均を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経常収支比率における人件費分が高くなっていることから、より効率的な事務作業を行うよう工夫し、職員の適正な定員管理を図り人件費の抑制に努める。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xdr:rowOff>
    </xdr:from>
    <xdr:to>
      <xdr:col>24</xdr:col>
      <xdr:colOff>25400</xdr:colOff>
      <xdr:row>35</xdr:row>
      <xdr:rowOff>42418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65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1270</xdr:rowOff>
    </xdr:from>
    <xdr:to>
      <xdr:col>19</xdr:col>
      <xdr:colOff>187325</xdr:colOff>
      <xdr:row>35</xdr:row>
      <xdr:rowOff>5842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0020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1270</xdr:rowOff>
    </xdr:from>
    <xdr:to>
      <xdr:col>15</xdr:col>
      <xdr:colOff>98425</xdr:colOff>
      <xdr:row>35</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0020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137685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67564</xdr:rowOff>
    </xdr:from>
    <xdr:to>
      <xdr:col>11</xdr:col>
      <xdr:colOff>9525</xdr:colOff>
      <xdr:row>35</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96864"/>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57675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112285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135145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126492</xdr:rowOff>
    </xdr:from>
    <xdr:to>
      <xdr:col>20</xdr:col>
      <xdr:colOff>38100</xdr:colOff>
      <xdr:row>35</xdr:row>
      <xdr:rowOff>56642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41419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42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121920</xdr:rowOff>
    </xdr:from>
    <xdr:to>
      <xdr:col>15</xdr:col>
      <xdr:colOff>149225</xdr:colOff>
      <xdr:row>35</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163068</xdr:rowOff>
    </xdr:from>
    <xdr:to>
      <xdr:col>11</xdr:col>
      <xdr:colOff>60325</xdr:colOff>
      <xdr:row>35</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4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物件費は前年と比較し</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％減少となり類似団体平均を下回った。新庁舎での執務が始まったことから、公共施設の集約化が図られ、コスト削減が図られたのが主な要因である。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今後は、光熱水費等の高騰も見据え、更なるコスト削減を目指した行政運営を行っていく。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149860</xdr:rowOff>
    </xdr:from>
    <xdr:to>
      <xdr:col>82</xdr:col>
      <xdr:colOff>107950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930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123190</xdr:rowOff>
    </xdr:from>
    <xdr:to>
      <xdr:col>78</xdr:col>
      <xdr:colOff>69850</xdr:colOff>
      <xdr:row>17</xdr:row>
      <xdr:rowOff>24130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949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81280</xdr:rowOff>
    </xdr:from>
    <xdr:to>
      <xdr:col>73</xdr:col>
      <xdr:colOff>180975</xdr:colOff>
      <xdr:row>15</xdr:row>
      <xdr:rowOff>123190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815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134620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48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115587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59707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7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30480</xdr:rowOff>
    </xdr:from>
    <xdr:to>
      <xdr:col>69</xdr:col>
      <xdr:colOff>142875</xdr:colOff>
      <xdr:row>14</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142257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5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減少し、類似団体平均を</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下回った。しかし、今後は全国的に社会保障経費の増加が見込まれ、児童福祉費や高齢者福祉費等の扶助費が増加することが予想されるため、資格審査の適正化を進めるなど、扶助費の上昇抑制に努める。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723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53522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098800" y="9461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209800" y="94506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55</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1320800" y="94506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152400</xdr:rowOff>
    </xdr:from>
    <xdr:to>
      <xdr:col>15</xdr:col>
      <xdr:colOff>149225</xdr:colOff>
      <xdr:row>55</xdr:row>
      <xdr:rowOff>82550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前年と比較し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下水道事業等の施設の維持管理費として多額の経費がかかっており、赤字補てん的な繰出金を支出している。各事業経費の削減に努めるとともに、料金の値上げによる事業会計の健全化に取り組んでいく。</a:t>
          </a: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58</xdr:row>
      <xdr:rowOff>27940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4344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59</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743440"/>
          <a:ext cx="8890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104140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58</xdr:row>
      <xdr:rowOff>104140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120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21607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165117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121920</xdr:rowOff>
    </xdr:from>
    <xdr:to>
      <xdr:col>74</xdr:col>
      <xdr:colOff>31750</xdr:colOff>
      <xdr:row>59</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36847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では、病院事業、ごみ処理事業、し尿処理事業、消防事業等を一部事務組合で行っているため、一部事務組合への負担が多額となっている。今後は、ごみ処理施設や管内消防署の建替等を予定しており、施設整備にかかる負担金の更なる増額が見込まれるため、各団体への補助事業については事業の精査や見直しを行い、財政負担の軽減に向けた取り組みをより強化していく。</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69850</xdr:rowOff>
    </xdr:from>
    <xdr:to>
      <xdr:col>82</xdr:col>
      <xdr:colOff>107950</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13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32275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3312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46990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33120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77995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46990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3860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40149</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107967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％減少となったが、今後は近年集中した大型事業の元金償還の据置期間が終了することから、経常収支比率における公債費分が高くなることが見込まれる。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そのため、事業の緊急性や妥当性、有効性を精査し事務事業の見直しに努めるなど、地方債の新規発行に頼らない財政運営を行う。</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78994</xdr:rowOff>
    </xdr:from>
    <xdr:to>
      <xdr:col>24</xdr:col>
      <xdr:colOff>25400</xdr:colOff>
      <xdr:row>77</xdr:row>
      <xdr:rowOff>138430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8064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143002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340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143002</xdr:rowOff>
    </xdr:from>
    <xdr:to>
      <xdr:col>15</xdr:col>
      <xdr:colOff>98425</xdr:colOff>
      <xdr:row>79</xdr:row>
      <xdr:rowOff>42418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344652"/>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35561</xdr:rowOff>
    </xdr:from>
    <xdr:to>
      <xdr:col>11</xdr:col>
      <xdr:colOff>9525</xdr:colOff>
      <xdr:row>79</xdr:row>
      <xdr:rowOff>42418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408661"/>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28194</xdr:rowOff>
    </xdr:from>
    <xdr:to>
      <xdr:col>24</xdr:col>
      <xdr:colOff>76200</xdr:colOff>
      <xdr:row>77</xdr:row>
      <xdr:rowOff>129794</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44721</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92202</xdr:rowOff>
    </xdr:from>
    <xdr:to>
      <xdr:col>15</xdr:col>
      <xdr:colOff>149225</xdr:colOff>
      <xdr:row>78</xdr:row>
      <xdr:rowOff>22352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7129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163068</xdr:rowOff>
    </xdr:from>
    <xdr:to>
      <xdr:col>11</xdr:col>
      <xdr:colOff>60325</xdr:colOff>
      <xdr:row>79</xdr:row>
      <xdr:rowOff>93218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77995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公債費以外の経常収支比率については、前年と比較し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％増加した。今後も行財政改革への取り組みや事務事業の見直しをさらに進め、経常経費の削減に努める。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8889</xdr:rowOff>
    </xdr:from>
    <xdr:to>
      <xdr:col>82</xdr:col>
      <xdr:colOff>107950</xdr:colOff>
      <xdr:row>77</xdr:row>
      <xdr:rowOff>130811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10539"/>
          <a:ext cx="8382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333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77</xdr:row>
      <xdr:rowOff>8889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953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1343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76</xdr:row>
      <xdr:rowOff>104139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29514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96538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129539</xdr:rowOff>
    </xdr:from>
    <xdr:to>
      <xdr:col>78</xdr:col>
      <xdr:colOff>120650</xdr:colOff>
      <xdr:row>77</xdr:row>
      <xdr:rowOff>59689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69867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54627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99919</xdr:rowOff>
    </xdr:from>
    <xdr:to>
      <xdr:col>29</xdr:col>
      <xdr:colOff>127000</xdr:colOff>
      <xdr:row>16</xdr:row>
      <xdr:rowOff>115107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90744"/>
          <a:ext cx="647700" cy="15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84695</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8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101592</xdr:rowOff>
    </xdr:from>
    <xdr:to>
      <xdr:col>26</xdr:col>
      <xdr:colOff>50800</xdr:colOff>
      <xdr:row>16</xdr:row>
      <xdr:rowOff>115107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4305300" y="2892417"/>
          <a:ext cx="698500" cy="13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101592</xdr:rowOff>
    </xdr:from>
    <xdr:to>
      <xdr:col>22</xdr:col>
      <xdr:colOff>114300</xdr:colOff>
      <xdr:row>16</xdr:row>
      <xdr:rowOff>111911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92417"/>
          <a:ext cx="698500" cy="10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108532</xdr:rowOff>
    </xdr:from>
    <xdr:to>
      <xdr:col>18</xdr:col>
      <xdr:colOff>177800</xdr:colOff>
      <xdr:row>16</xdr:row>
      <xdr:rowOff>111911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2908300" y="2899357"/>
          <a:ext cx="698500" cy="3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49119</xdr:rowOff>
    </xdr:from>
    <xdr:to>
      <xdr:col>29</xdr:col>
      <xdr:colOff>177800</xdr:colOff>
      <xdr:row>16</xdr:row>
      <xdr:rowOff>150719</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3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65646</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8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64307</xdr:rowOff>
    </xdr:from>
    <xdr:to>
      <xdr:col>26</xdr:col>
      <xdr:colOff>101600</xdr:colOff>
      <xdr:row>16</xdr:row>
      <xdr:rowOff>165907</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5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4634</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24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50792</xdr:rowOff>
    </xdr:from>
    <xdr:to>
      <xdr:col>22</xdr:col>
      <xdr:colOff>165100</xdr:colOff>
      <xdr:row>16</xdr:row>
      <xdr:rowOff>152392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41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162569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10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61111</xdr:rowOff>
    </xdr:from>
    <xdr:to>
      <xdr:col>19</xdr:col>
      <xdr:colOff>38100</xdr:colOff>
      <xdr:row>16</xdr:row>
      <xdr:rowOff>162711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51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1438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2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57732</xdr:rowOff>
    </xdr:from>
    <xdr:to>
      <xdr:col>15</xdr:col>
      <xdr:colOff>101600</xdr:colOff>
      <xdr:row>16</xdr:row>
      <xdr:rowOff>159332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48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169509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138133</xdr:rowOff>
    </xdr:from>
    <xdr:to>
      <xdr:col>29</xdr:col>
      <xdr:colOff>127000</xdr:colOff>
      <xdr:row>35</xdr:row>
      <xdr:rowOff>191488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6748483"/>
          <a:ext cx="647700" cy="53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86401</xdr:rowOff>
    </xdr:from>
    <xdr:to>
      <xdr:col>26</xdr:col>
      <xdr:colOff>50800</xdr:colOff>
      <xdr:row>35</xdr:row>
      <xdr:rowOff>191488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96751"/>
          <a:ext cx="698500" cy="105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86401</xdr:rowOff>
    </xdr:from>
    <xdr:to>
      <xdr:col>22</xdr:col>
      <xdr:colOff>114300</xdr:colOff>
      <xdr:row>35</xdr:row>
      <xdr:rowOff>99751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96751"/>
          <a:ext cx="698500" cy="13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62512</xdr:rowOff>
    </xdr:from>
    <xdr:to>
      <xdr:col>18</xdr:col>
      <xdr:colOff>177800</xdr:colOff>
      <xdr:row>35</xdr:row>
      <xdr:rowOff>99751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672862"/>
          <a:ext cx="698500" cy="3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87333</xdr:rowOff>
    </xdr:from>
    <xdr:to>
      <xdr:col>29</xdr:col>
      <xdr:colOff>177800</xdr:colOff>
      <xdr:row>35</xdr:row>
      <xdr:rowOff>188933</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97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275310</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4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140688</xdr:rowOff>
    </xdr:from>
    <xdr:to>
      <xdr:col>26</xdr:col>
      <xdr:colOff>101600</xdr:colOff>
      <xdr:row>35</xdr:row>
      <xdr:rowOff>242288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5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252465</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19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35601</xdr:rowOff>
    </xdr:from>
    <xdr:to>
      <xdr:col>22</xdr:col>
      <xdr:colOff>165100</xdr:colOff>
      <xdr:row>35</xdr:row>
      <xdr:rowOff>137201</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45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147378</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414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48951</xdr:rowOff>
    </xdr:from>
    <xdr:to>
      <xdr:col>19</xdr:col>
      <xdr:colOff>38100</xdr:colOff>
      <xdr:row>35</xdr:row>
      <xdr:rowOff>150551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59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160728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2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11712</xdr:rowOff>
    </xdr:from>
    <xdr:to>
      <xdr:col>15</xdr:col>
      <xdr:colOff>101600</xdr:colOff>
      <xdr:row>35</xdr:row>
      <xdr:rowOff>113312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622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123489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39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14,127
13,899
112.00
8,740,331
8,310,341
274,361
5,076,918
9,553,230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158829</xdr:rowOff>
    </xdr:from>
    <xdr:to>
      <xdr:col>24</xdr:col>
      <xdr:colOff>63500</xdr:colOff>
      <xdr:row>36</xdr:row>
      <xdr:rowOff>6682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59579"/>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169578</xdr:rowOff>
    </xdr:from>
    <xdr:to>
      <xdr:col>19</xdr:col>
      <xdr:colOff>177800</xdr:colOff>
      <xdr:row>36</xdr:row>
      <xdr:rowOff>6682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2908300" y="6170328"/>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169578</xdr:rowOff>
    </xdr:from>
    <xdr:to>
      <xdr:col>15</xdr:col>
      <xdr:colOff>50800</xdr:colOff>
      <xdr:row>36</xdr:row>
      <xdr:rowOff>15154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70328"/>
          <a:ext cx="889000" cy="1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15154</xdr:rowOff>
    </xdr:from>
    <xdr:to>
      <xdr:col>10</xdr:col>
      <xdr:colOff>114300</xdr:colOff>
      <xdr:row>36</xdr:row>
      <xdr:rowOff>95004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87354"/>
          <a:ext cx="889000" cy="7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67622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108029</xdr:rowOff>
    </xdr:from>
    <xdr:to>
      <xdr:col>24</xdr:col>
      <xdr:colOff>114300</xdr:colOff>
      <xdr:row>36</xdr:row>
      <xdr:rowOff>38179</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86456</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87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127332</xdr:rowOff>
    </xdr:from>
    <xdr:to>
      <xdr:col>20</xdr:col>
      <xdr:colOff>38100</xdr:colOff>
      <xdr:row>36</xdr:row>
      <xdr:rowOff>57482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2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48609</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2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118778</xdr:rowOff>
    </xdr:from>
    <xdr:to>
      <xdr:col>15</xdr:col>
      <xdr:colOff>101600</xdr:colOff>
      <xdr:row>36</xdr:row>
      <xdr:rowOff>48928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40055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1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135804</xdr:rowOff>
    </xdr:from>
    <xdr:to>
      <xdr:col>10</xdr:col>
      <xdr:colOff>165100</xdr:colOff>
      <xdr:row>36</xdr:row>
      <xdr:rowOff>65954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36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57081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622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44204</xdr:rowOff>
    </xdr:from>
    <xdr:to>
      <xdr:col>6</xdr:col>
      <xdr:colOff>38100</xdr:colOff>
      <xdr:row>36</xdr:row>
      <xdr:rowOff>145804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1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162331</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59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81955</xdr:rowOff>
    </xdr:from>
    <xdr:to>
      <xdr:col>24</xdr:col>
      <xdr:colOff>63500</xdr:colOff>
      <xdr:row>56</xdr:row>
      <xdr:rowOff>96101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3797300" y="9683155"/>
          <a:ext cx="838200" cy="1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81955</xdr:rowOff>
    </xdr:from>
    <xdr:to>
      <xdr:col>19</xdr:col>
      <xdr:colOff>177800</xdr:colOff>
      <xdr:row>56</xdr:row>
      <xdr:rowOff>104504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83155"/>
          <a:ext cx="8890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104504</xdr:rowOff>
    </xdr:from>
    <xdr:to>
      <xdr:col>15</xdr:col>
      <xdr:colOff>50800</xdr:colOff>
      <xdr:row>56</xdr:row>
      <xdr:rowOff>110563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05704"/>
          <a:ext cx="889000" cy="6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110563</xdr:rowOff>
    </xdr:from>
    <xdr:to>
      <xdr:col>10</xdr:col>
      <xdr:colOff>114300</xdr:colOff>
      <xdr:row>56</xdr:row>
      <xdr:rowOff>120324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11763"/>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114750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7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9663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43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45301</xdr:rowOff>
    </xdr:from>
    <xdr:to>
      <xdr:col>24</xdr:col>
      <xdr:colOff>114300</xdr:colOff>
      <xdr:row>56</xdr:row>
      <xdr:rowOff>146901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23728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62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31155</xdr:rowOff>
    </xdr:from>
    <xdr:to>
      <xdr:col>20</xdr:col>
      <xdr:colOff>38100</xdr:colOff>
      <xdr:row>56</xdr:row>
      <xdr:rowOff>132755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123882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25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53704</xdr:rowOff>
    </xdr:from>
    <xdr:to>
      <xdr:col>15</xdr:col>
      <xdr:colOff>101600</xdr:colOff>
      <xdr:row>56</xdr:row>
      <xdr:rowOff>155304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146431</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4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59763</xdr:rowOff>
    </xdr:from>
    <xdr:to>
      <xdr:col>10</xdr:col>
      <xdr:colOff>165100</xdr:colOff>
      <xdr:row>56</xdr:row>
      <xdr:rowOff>161363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152490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5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69524</xdr:rowOff>
    </xdr:from>
    <xdr:to>
      <xdr:col>6</xdr:col>
      <xdr:colOff>38100</xdr:colOff>
      <xdr:row>56</xdr:row>
      <xdr:rowOff>171124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7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162251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6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153324</xdr:rowOff>
    </xdr:from>
    <xdr:to>
      <xdr:col>24</xdr:col>
      <xdr:colOff>63500</xdr:colOff>
      <xdr:row>78</xdr:row>
      <xdr:rowOff>112314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3797300" y="13354974"/>
          <a:ext cx="838200" cy="13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112314</xdr:rowOff>
    </xdr:from>
    <xdr:to>
      <xdr:col>19</xdr:col>
      <xdr:colOff>177800</xdr:colOff>
      <xdr:row>78</xdr:row>
      <xdr:rowOff>114005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2908300" y="13485414"/>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57614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291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67828</xdr:rowOff>
    </xdr:from>
    <xdr:to>
      <xdr:col>15</xdr:col>
      <xdr:colOff>50800</xdr:colOff>
      <xdr:row>78</xdr:row>
      <xdr:rowOff>114005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019300" y="13440928"/>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65387</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292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67828</xdr:rowOff>
    </xdr:from>
    <xdr:to>
      <xdr:col>10</xdr:col>
      <xdr:colOff>114300</xdr:colOff>
      <xdr:row>78</xdr:row>
      <xdr:rowOff>121183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440928"/>
          <a:ext cx="8890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156840</xdr:rowOff>
    </xdr:from>
    <xdr:to>
      <xdr:col>10</xdr:col>
      <xdr:colOff>165100</xdr:colOff>
      <xdr:row>77</xdr:row>
      <xdr:rowOff>86990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1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103517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96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137455</xdr:rowOff>
    </xdr:from>
    <xdr:to>
      <xdr:col>6</xdr:col>
      <xdr:colOff>38100</xdr:colOff>
      <xdr:row>77</xdr:row>
      <xdr:rowOff>67605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84131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4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102524</xdr:rowOff>
    </xdr:from>
    <xdr:to>
      <xdr:col>24</xdr:col>
      <xdr:colOff>114300</xdr:colOff>
      <xdr:row>78</xdr:row>
      <xdr:rowOff>32674</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30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80951</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28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61514</xdr:rowOff>
    </xdr:from>
    <xdr:to>
      <xdr:col>20</xdr:col>
      <xdr:colOff>38100</xdr:colOff>
      <xdr:row>78</xdr:row>
      <xdr:rowOff>163114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43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154241</xdr:rowOff>
    </xdr:from>
    <xdr:ext cx="378565"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8017" y="1352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63205</xdr:rowOff>
    </xdr:from>
    <xdr:to>
      <xdr:col>15</xdr:col>
      <xdr:colOff>101600</xdr:colOff>
      <xdr:row>78</xdr:row>
      <xdr:rowOff>164805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343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155932</xdr:rowOff>
    </xdr:from>
    <xdr:ext cx="378565"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9017" y="1352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17028</xdr:rowOff>
    </xdr:from>
    <xdr:to>
      <xdr:col>10</xdr:col>
      <xdr:colOff>165100</xdr:colOff>
      <xdr:row>78</xdr:row>
      <xdr:rowOff>118628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3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109755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482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70383</xdr:rowOff>
    </xdr:from>
    <xdr:to>
      <xdr:col>6</xdr:col>
      <xdr:colOff>38100</xdr:colOff>
      <xdr:row>79</xdr:row>
      <xdr:rowOff>533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44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163110</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41017" y="13536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24769</xdr:rowOff>
    </xdr:from>
    <xdr:to>
      <xdr:col>24</xdr:col>
      <xdr:colOff>63500</xdr:colOff>
      <xdr:row>97</xdr:row>
      <xdr:rowOff>80820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655419"/>
          <a:ext cx="838200" cy="5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118766</xdr:rowOff>
    </xdr:from>
    <xdr:to>
      <xdr:col>19</xdr:col>
      <xdr:colOff>177800</xdr:colOff>
      <xdr:row>97</xdr:row>
      <xdr:rowOff>80820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577966"/>
          <a:ext cx="889000" cy="13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118766</xdr:rowOff>
    </xdr:from>
    <xdr:to>
      <xdr:col>15</xdr:col>
      <xdr:colOff>50800</xdr:colOff>
      <xdr:row>98</xdr:row>
      <xdr:rowOff>22276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77966"/>
          <a:ext cx="889000" cy="24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22276</xdr:rowOff>
    </xdr:from>
    <xdr:to>
      <xdr:col>10</xdr:col>
      <xdr:colOff>114300</xdr:colOff>
      <xdr:row>98</xdr:row>
      <xdr:rowOff>28110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24376"/>
          <a:ext cx="889000" cy="5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145419</xdr:rowOff>
    </xdr:from>
    <xdr:to>
      <xdr:col>24</xdr:col>
      <xdr:colOff>114300</xdr:colOff>
      <xdr:row>97</xdr:row>
      <xdr:rowOff>75569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0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123846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30020</xdr:rowOff>
    </xdr:from>
    <xdr:to>
      <xdr:col>20</xdr:col>
      <xdr:colOff>38100</xdr:colOff>
      <xdr:row>97</xdr:row>
      <xdr:rowOff>131620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66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122747</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7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67966</xdr:rowOff>
    </xdr:from>
    <xdr:to>
      <xdr:col>15</xdr:col>
      <xdr:colOff>101600</xdr:colOff>
      <xdr:row>96</xdr:row>
      <xdr:rowOff>169566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2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160693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1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142926</xdr:rowOff>
    </xdr:from>
    <xdr:to>
      <xdr:col>10</xdr:col>
      <xdr:colOff>165100</xdr:colOff>
      <xdr:row>98</xdr:row>
      <xdr:rowOff>73076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77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64203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86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148760</xdr:rowOff>
    </xdr:from>
    <xdr:to>
      <xdr:col>6</xdr:col>
      <xdr:colOff>38100</xdr:colOff>
      <xdr:row>98</xdr:row>
      <xdr:rowOff>78910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7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87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102644</xdr:rowOff>
    </xdr:from>
    <xdr:to>
      <xdr:col>55</xdr:col>
      <xdr:colOff>0</xdr:colOff>
      <xdr:row>35</xdr:row>
      <xdr:rowOff>109346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103394"/>
          <a:ext cx="8382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109346</xdr:rowOff>
    </xdr:from>
    <xdr:to>
      <xdr:col>50</xdr:col>
      <xdr:colOff>114300</xdr:colOff>
      <xdr:row>36</xdr:row>
      <xdr:rowOff>3029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10096"/>
          <a:ext cx="889000" cy="6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69204</xdr:rowOff>
    </xdr:from>
    <xdr:to>
      <xdr:col>45</xdr:col>
      <xdr:colOff>177800</xdr:colOff>
      <xdr:row>36</xdr:row>
      <xdr:rowOff>3029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727054"/>
          <a:ext cx="889000" cy="44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69204</xdr:rowOff>
    </xdr:from>
    <xdr:to>
      <xdr:col>41</xdr:col>
      <xdr:colOff>50800</xdr:colOff>
      <xdr:row>36</xdr:row>
      <xdr:rowOff>60115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727054"/>
          <a:ext cx="889000" cy="50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51844</xdr:rowOff>
    </xdr:from>
    <xdr:to>
      <xdr:col>55</xdr:col>
      <xdr:colOff>50800</xdr:colOff>
      <xdr:row>35</xdr:row>
      <xdr:rowOff>153444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5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74721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904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58546</xdr:rowOff>
    </xdr:from>
    <xdr:to>
      <xdr:col>50</xdr:col>
      <xdr:colOff>165100</xdr:colOff>
      <xdr:row>35</xdr:row>
      <xdr:rowOff>160146</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0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5223</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834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123679</xdr:rowOff>
    </xdr:from>
    <xdr:to>
      <xdr:col>46</xdr:col>
      <xdr:colOff>38100</xdr:colOff>
      <xdr:row>36</xdr:row>
      <xdr:rowOff>53829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1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44956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21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18404</xdr:rowOff>
    </xdr:from>
    <xdr:to>
      <xdr:col>41</xdr:col>
      <xdr:colOff>101600</xdr:colOff>
      <xdr:row>33</xdr:row>
      <xdr:rowOff>120004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67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111131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76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9315</xdr:rowOff>
    </xdr:from>
    <xdr:to>
      <xdr:col>36</xdr:col>
      <xdr:colOff>165100</xdr:colOff>
      <xdr:row>36</xdr:row>
      <xdr:rowOff>110915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8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127442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95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38832</xdr:rowOff>
    </xdr:from>
    <xdr:to>
      <xdr:col>55</xdr:col>
      <xdr:colOff>0</xdr:colOff>
      <xdr:row>58</xdr:row>
      <xdr:rowOff>110119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9468582"/>
          <a:ext cx="838200" cy="58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38832</xdr:rowOff>
    </xdr:from>
    <xdr:to>
      <xdr:col>50</xdr:col>
      <xdr:colOff>114300</xdr:colOff>
      <xdr:row>57</xdr:row>
      <xdr:rowOff>50497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8750300" y="9468582"/>
          <a:ext cx="889000" cy="35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9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135128</xdr:rowOff>
    </xdr:from>
    <xdr:to>
      <xdr:col>45</xdr:col>
      <xdr:colOff>177800</xdr:colOff>
      <xdr:row>57</xdr:row>
      <xdr:rowOff>50497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736328"/>
          <a:ext cx="889000" cy="8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135128</xdr:rowOff>
    </xdr:from>
    <xdr:to>
      <xdr:col>41</xdr:col>
      <xdr:colOff>50800</xdr:colOff>
      <xdr:row>57</xdr:row>
      <xdr:rowOff>77494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36328"/>
          <a:ext cx="889000" cy="1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100853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26623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9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59319</xdr:rowOff>
    </xdr:from>
    <xdr:to>
      <xdr:col>55</xdr:col>
      <xdr:colOff>50800</xdr:colOff>
      <xdr:row>58</xdr:row>
      <xdr:rowOff>160919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0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145696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91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159482</xdr:rowOff>
    </xdr:from>
    <xdr:to>
      <xdr:col>50</xdr:col>
      <xdr:colOff>165100</xdr:colOff>
      <xdr:row>55</xdr:row>
      <xdr:rowOff>89632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41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106159</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193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171147</xdr:rowOff>
    </xdr:from>
    <xdr:to>
      <xdr:col>46</xdr:col>
      <xdr:colOff>38100</xdr:colOff>
      <xdr:row>57</xdr:row>
      <xdr:rowOff>101297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77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117824</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4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84328</xdr:rowOff>
    </xdr:from>
    <xdr:to>
      <xdr:col>41</xdr:col>
      <xdr:colOff>101600</xdr:colOff>
      <xdr:row>57</xdr:row>
      <xdr:rowOff>14478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31005</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6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26694</xdr:rowOff>
    </xdr:from>
    <xdr:to>
      <xdr:col>36</xdr:col>
      <xdr:colOff>165100</xdr:colOff>
      <xdr:row>57</xdr:row>
      <xdr:rowOff>128294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144821</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7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125331</xdr:rowOff>
    </xdr:from>
    <xdr:to>
      <xdr:col>55</xdr:col>
      <xdr:colOff>0</xdr:colOff>
      <xdr:row>78</xdr:row>
      <xdr:rowOff>163181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126831"/>
          <a:ext cx="838200" cy="140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125331</xdr:rowOff>
    </xdr:from>
    <xdr:to>
      <xdr:col>50</xdr:col>
      <xdr:colOff>114300</xdr:colOff>
      <xdr:row>77</xdr:row>
      <xdr:rowOff>14470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126831"/>
          <a:ext cx="889000" cy="108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90388</xdr:rowOff>
    </xdr:from>
    <xdr:to>
      <xdr:col>45</xdr:col>
      <xdr:colOff>177800</xdr:colOff>
      <xdr:row>77</xdr:row>
      <xdr:rowOff>14470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777688"/>
          <a:ext cx="889000" cy="43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90388</xdr:rowOff>
    </xdr:from>
    <xdr:to>
      <xdr:col>41</xdr:col>
      <xdr:colOff>50800</xdr:colOff>
      <xdr:row>75</xdr:row>
      <xdr:rowOff>144587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777688"/>
          <a:ext cx="889000" cy="225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148240</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3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112381</xdr:rowOff>
    </xdr:from>
    <xdr:to>
      <xdr:col>55</xdr:col>
      <xdr:colOff>50800</xdr:colOff>
      <xdr:row>79</xdr:row>
      <xdr:rowOff>42531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8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27308</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0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74531</xdr:rowOff>
    </xdr:from>
    <xdr:to>
      <xdr:col>50</xdr:col>
      <xdr:colOff>165100</xdr:colOff>
      <xdr:row>71</xdr:row>
      <xdr:rowOff>4681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20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69</xdr:row>
      <xdr:rowOff>21208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185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135120</xdr:rowOff>
    </xdr:from>
    <xdr:to>
      <xdr:col>46</xdr:col>
      <xdr:colOff>38100</xdr:colOff>
      <xdr:row>77</xdr:row>
      <xdr:rowOff>65270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1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81797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94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39588</xdr:rowOff>
    </xdr:from>
    <xdr:to>
      <xdr:col>41</xdr:col>
      <xdr:colOff>101600</xdr:colOff>
      <xdr:row>74</xdr:row>
      <xdr:rowOff>141188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7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157715</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50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93787</xdr:rowOff>
    </xdr:from>
    <xdr:to>
      <xdr:col>36</xdr:col>
      <xdr:colOff>165100</xdr:colOff>
      <xdr:row>76</xdr:row>
      <xdr:rowOff>23937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295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40464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140746</xdr:rowOff>
    </xdr:from>
    <xdr:to>
      <xdr:col>55</xdr:col>
      <xdr:colOff>0</xdr:colOff>
      <xdr:row>98</xdr:row>
      <xdr:rowOff>15300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771396"/>
          <a:ext cx="838200" cy="4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164261</xdr:rowOff>
    </xdr:from>
    <xdr:to>
      <xdr:col>50</xdr:col>
      <xdr:colOff>114300</xdr:colOff>
      <xdr:row>97</xdr:row>
      <xdr:rowOff>140746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23461"/>
          <a:ext cx="889000" cy="147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164261</xdr:rowOff>
    </xdr:from>
    <xdr:to>
      <xdr:col>45</xdr:col>
      <xdr:colOff>177800</xdr:colOff>
      <xdr:row>97</xdr:row>
      <xdr:rowOff>169605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23461"/>
          <a:ext cx="889000" cy="1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104159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104121</xdr:rowOff>
    </xdr:from>
    <xdr:to>
      <xdr:col>41</xdr:col>
      <xdr:colOff>50800</xdr:colOff>
      <xdr:row>97</xdr:row>
      <xdr:rowOff>169605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734771"/>
          <a:ext cx="889000" cy="65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135950</xdr:rowOff>
    </xdr:from>
    <xdr:to>
      <xdr:col>55</xdr:col>
      <xdr:colOff>50800</xdr:colOff>
      <xdr:row>98</xdr:row>
      <xdr:rowOff>66100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76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50877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681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89946</xdr:rowOff>
    </xdr:from>
    <xdr:to>
      <xdr:col>50</xdr:col>
      <xdr:colOff>165100</xdr:colOff>
      <xdr:row>98</xdr:row>
      <xdr:rowOff>20096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2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11223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8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113461</xdr:rowOff>
    </xdr:from>
    <xdr:to>
      <xdr:col>46</xdr:col>
      <xdr:colOff>38100</xdr:colOff>
      <xdr:row>97</xdr:row>
      <xdr:rowOff>43611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57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60138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4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118805</xdr:rowOff>
    </xdr:from>
    <xdr:to>
      <xdr:col>41</xdr:col>
      <xdr:colOff>101600</xdr:colOff>
      <xdr:row>98</xdr:row>
      <xdr:rowOff>48955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40082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84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53321</xdr:rowOff>
    </xdr:from>
    <xdr:to>
      <xdr:col>36</xdr:col>
      <xdr:colOff>165100</xdr:colOff>
      <xdr:row>97</xdr:row>
      <xdr:rowOff>154921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68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146048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77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136843</xdr:rowOff>
    </xdr:from>
    <xdr:to>
      <xdr:col>85</xdr:col>
      <xdr:colOff>127000</xdr:colOff>
      <xdr:row>38</xdr:row>
      <xdr:rowOff>137391</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651943"/>
          <a:ext cx="8382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137391</xdr:rowOff>
    </xdr:from>
    <xdr:to>
      <xdr:col>81</xdr:col>
      <xdr:colOff>50800</xdr:colOff>
      <xdr:row>38</xdr:row>
      <xdr:rowOff>138351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4592300" y="6652491"/>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118166</xdr:rowOff>
    </xdr:from>
    <xdr:to>
      <xdr:col>76</xdr:col>
      <xdr:colOff>114300</xdr:colOff>
      <xdr:row>38</xdr:row>
      <xdr:rowOff>138351</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3703300" y="6633266"/>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162766</xdr:rowOff>
    </xdr:from>
    <xdr:to>
      <xdr:col>71</xdr:col>
      <xdr:colOff>177800</xdr:colOff>
      <xdr:row>38</xdr:row>
      <xdr:rowOff>118166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506416"/>
          <a:ext cx="889000" cy="12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42890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557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86043</xdr:rowOff>
    </xdr:from>
    <xdr:to>
      <xdr:col>85</xdr:col>
      <xdr:colOff>177800</xdr:colOff>
      <xdr:row>39</xdr:row>
      <xdr:rowOff>16193</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970</xdr:rowOff>
    </xdr:from>
    <xdr:ext cx="378565"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6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86591</xdr:rowOff>
    </xdr:from>
    <xdr:to>
      <xdr:col>81</xdr:col>
      <xdr:colOff>101600</xdr:colOff>
      <xdr:row>39</xdr:row>
      <xdr:rowOff>16741</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60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7868</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4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87551</xdr:rowOff>
    </xdr:from>
    <xdr:to>
      <xdr:col>76</xdr:col>
      <xdr:colOff>165100</xdr:colOff>
      <xdr:row>39</xdr:row>
      <xdr:rowOff>17701</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8828</xdr:rowOff>
    </xdr:from>
    <xdr:ext cx="313932"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35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67366</xdr:rowOff>
    </xdr:from>
    <xdr:to>
      <xdr:col>72</xdr:col>
      <xdr:colOff>38100</xdr:colOff>
      <xdr:row>38</xdr:row>
      <xdr:rowOff>168966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58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160093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675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111966</xdr:rowOff>
    </xdr:from>
    <xdr:to>
      <xdr:col>67</xdr:col>
      <xdr:colOff>101600</xdr:colOff>
      <xdr:row>38</xdr:row>
      <xdr:rowOff>42115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4556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58643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23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15467</xdr:rowOff>
    </xdr:from>
    <xdr:to>
      <xdr:col>85</xdr:col>
      <xdr:colOff>127000</xdr:colOff>
      <xdr:row>76</xdr:row>
      <xdr:rowOff>41677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5481300" y="13045667"/>
          <a:ext cx="838200" cy="2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7238</xdr:rowOff>
    </xdr:from>
    <xdr:to>
      <xdr:col>81</xdr:col>
      <xdr:colOff>50800</xdr:colOff>
      <xdr:row>76</xdr:row>
      <xdr:rowOff>15467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4592300" y="1303743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98181</xdr:rowOff>
    </xdr:from>
    <xdr:to>
      <xdr:col>76</xdr:col>
      <xdr:colOff>114300</xdr:colOff>
      <xdr:row>76</xdr:row>
      <xdr:rowOff>7238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3703300" y="12956931"/>
          <a:ext cx="889000" cy="8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98181</xdr:rowOff>
    </xdr:from>
    <xdr:to>
      <xdr:col>71</xdr:col>
      <xdr:colOff>177800</xdr:colOff>
      <xdr:row>76</xdr:row>
      <xdr:rowOff>25857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956931"/>
          <a:ext cx="889000" cy="9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162327</xdr:rowOff>
    </xdr:from>
    <xdr:to>
      <xdr:col>85</xdr:col>
      <xdr:colOff>177800</xdr:colOff>
      <xdr:row>76</xdr:row>
      <xdr:rowOff>92477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302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140754</xdr:rowOff>
    </xdr:from>
    <xdr:ext cx="534377"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9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136117</xdr:rowOff>
    </xdr:from>
    <xdr:to>
      <xdr:col>81</xdr:col>
      <xdr:colOff>101600</xdr:colOff>
      <xdr:row>76</xdr:row>
      <xdr:rowOff>66267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99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57394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308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127888</xdr:rowOff>
    </xdr:from>
    <xdr:to>
      <xdr:col>76</xdr:col>
      <xdr:colOff>165100</xdr:colOff>
      <xdr:row>76</xdr:row>
      <xdr:rowOff>58037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9866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74565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6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47381</xdr:rowOff>
    </xdr:from>
    <xdr:to>
      <xdr:col>72</xdr:col>
      <xdr:colOff>38100</xdr:colOff>
      <xdr:row>75</xdr:row>
      <xdr:rowOff>148980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90613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165508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268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146507</xdr:rowOff>
    </xdr:from>
    <xdr:to>
      <xdr:col>67</xdr:col>
      <xdr:colOff>101600</xdr:colOff>
      <xdr:row>76</xdr:row>
      <xdr:rowOff>76657</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300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93184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278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145393</xdr:rowOff>
    </xdr:from>
    <xdr:to>
      <xdr:col>85</xdr:col>
      <xdr:colOff>127000</xdr:colOff>
      <xdr:row>98</xdr:row>
      <xdr:rowOff>165729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47493"/>
          <a:ext cx="838200" cy="2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165729</xdr:rowOff>
    </xdr:from>
    <xdr:to>
      <xdr:col>81</xdr:col>
      <xdr:colOff>50800</xdr:colOff>
      <xdr:row>99</xdr:row>
      <xdr:rowOff>39078</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67829"/>
          <a:ext cx="889000" cy="4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36849</xdr:rowOff>
    </xdr:from>
    <xdr:to>
      <xdr:col>76</xdr:col>
      <xdr:colOff>114300</xdr:colOff>
      <xdr:row>99</xdr:row>
      <xdr:rowOff>39078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7010399"/>
          <a:ext cx="889000" cy="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116105</xdr:rowOff>
    </xdr:from>
    <xdr:to>
      <xdr:col>71</xdr:col>
      <xdr:colOff>177800</xdr:colOff>
      <xdr:row>99</xdr:row>
      <xdr:rowOff>36849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814300" y="16918205"/>
          <a:ext cx="889000" cy="9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165617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6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94593</xdr:rowOff>
    </xdr:from>
    <xdr:to>
      <xdr:col>85</xdr:col>
      <xdr:colOff>177800</xdr:colOff>
      <xdr:row>99</xdr:row>
      <xdr:rowOff>24743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89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9520</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1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114929</xdr:rowOff>
    </xdr:from>
    <xdr:to>
      <xdr:col>81</xdr:col>
      <xdr:colOff>101600</xdr:colOff>
      <xdr:row>99</xdr:row>
      <xdr:rowOff>45079</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36206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159728</xdr:rowOff>
    </xdr:from>
    <xdr:to>
      <xdr:col>76</xdr:col>
      <xdr:colOff>165100</xdr:colOff>
      <xdr:row>99</xdr:row>
      <xdr:rowOff>89878</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6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81005</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7054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157499</xdr:rowOff>
    </xdr:from>
    <xdr:to>
      <xdr:col>72</xdr:col>
      <xdr:colOff>38100</xdr:colOff>
      <xdr:row>99</xdr:row>
      <xdr:rowOff>87649</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95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78776</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7052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65305</xdr:rowOff>
    </xdr:from>
    <xdr:to>
      <xdr:col>67</xdr:col>
      <xdr:colOff>101600</xdr:colOff>
      <xdr:row>98</xdr:row>
      <xdr:rowOff>166905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6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3" name="投資及び出資金最大値テキスト">
          <a:extLst>
            <a:ext uri="{FF2B5EF4-FFF2-40B4-BE49-F238E27FC236}">
              <a16:creationId xmlns:a16="http://schemas.microsoft.com/office/drawing/2014/main" id="{00000000-0008-0000-0600-0000D3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138054</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1323300" y="6653154"/>
          <a:ext cx="838200" cy="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6" name="投資及び出資金平均値テキスト">
          <a:extLst>
            <a:ext uri="{FF2B5EF4-FFF2-40B4-BE49-F238E27FC236}">
              <a16:creationId xmlns:a16="http://schemas.microsoft.com/office/drawing/2014/main" id="{00000000-0008-0000-0600-0000D6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7" name="フローチャート: 判断 726">
          <a:extLst>
            <a:ext uri="{FF2B5EF4-FFF2-40B4-BE49-F238E27FC236}">
              <a16:creationId xmlns:a16="http://schemas.microsoft.com/office/drawing/2014/main" id="{00000000-0008-0000-0600-0000D7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87254</xdr:rowOff>
    </xdr:from>
    <xdr:to>
      <xdr:col>116</xdr:col>
      <xdr:colOff>114300</xdr:colOff>
      <xdr:row>39</xdr:row>
      <xdr:rowOff>17404</xdr:rowOff>
    </xdr:to>
    <xdr:sp macro="" textlink="">
      <xdr:nvSpPr>
        <xdr:cNvPr id="744" name="楕円 743">
          <a:extLst>
            <a:ext uri="{FF2B5EF4-FFF2-40B4-BE49-F238E27FC236}">
              <a16:creationId xmlns:a16="http://schemas.microsoft.com/office/drawing/2014/main" id="{00000000-0008-0000-0600-0000E8020000}"/>
            </a:ext>
          </a:extLst>
        </xdr:cNvPr>
        <xdr:cNvSpPr/>
      </xdr:nvSpPr>
      <xdr:spPr>
        <a:xfrm>
          <a:off x="22110700" y="660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2181</xdr:rowOff>
    </xdr:from>
    <xdr:ext cx="313932" cy="259045"/>
    <xdr:sp macro="" textlink="">
      <xdr:nvSpPr>
        <xdr:cNvPr id="745" name="投資及び出資金該当値テキスト">
          <a:extLst>
            <a:ext uri="{FF2B5EF4-FFF2-40B4-BE49-F238E27FC236}">
              <a16:creationId xmlns:a16="http://schemas.microsoft.com/office/drawing/2014/main" id="{00000000-0008-0000-0600-0000E9020000}"/>
            </a:ext>
          </a:extLst>
        </xdr:cNvPr>
        <xdr:cNvSpPr txBox="1"/>
      </xdr:nvSpPr>
      <xdr:spPr>
        <a:xfrm>
          <a:off x="22212300" y="6517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113411</xdr:rowOff>
    </xdr:from>
    <xdr:to>
      <xdr:col>116</xdr:col>
      <xdr:colOff>63500</xdr:colOff>
      <xdr:row>59</xdr:row>
      <xdr:rowOff>23190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10057511"/>
          <a:ext cx="8382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23190</xdr:rowOff>
    </xdr:from>
    <xdr:to>
      <xdr:col>111</xdr:col>
      <xdr:colOff>177800</xdr:colOff>
      <xdr:row>59</xdr:row>
      <xdr:rowOff>23381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1013874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2315</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977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60795</xdr:rowOff>
    </xdr:from>
    <xdr:to>
      <xdr:col>107</xdr:col>
      <xdr:colOff>50800</xdr:colOff>
      <xdr:row>59</xdr:row>
      <xdr:rowOff>23381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490545"/>
          <a:ext cx="889000" cy="648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2506</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977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10008</xdr:rowOff>
    </xdr:from>
    <xdr:to>
      <xdr:col>102</xdr:col>
      <xdr:colOff>114300</xdr:colOff>
      <xdr:row>55</xdr:row>
      <xdr:rowOff>60795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439758"/>
          <a:ext cx="8890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62611</xdr:rowOff>
    </xdr:from>
    <xdr:to>
      <xdr:col>116</xdr:col>
      <xdr:colOff>114300</xdr:colOff>
      <xdr:row>58</xdr:row>
      <xdr:rowOff>164211</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100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21988</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79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143840</xdr:rowOff>
    </xdr:from>
    <xdr:to>
      <xdr:col>112</xdr:col>
      <xdr:colOff>38100</xdr:colOff>
      <xdr:row>59</xdr:row>
      <xdr:rowOff>73990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100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65117</xdr:rowOff>
    </xdr:from>
    <xdr:ext cx="378565"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4017" y="1018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144031</xdr:rowOff>
    </xdr:from>
    <xdr:to>
      <xdr:col>107</xdr:col>
      <xdr:colOff>101600</xdr:colOff>
      <xdr:row>59</xdr:row>
      <xdr:rowOff>74181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100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65308</xdr:rowOff>
    </xdr:from>
    <xdr:ext cx="378565"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5017" y="10180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9995</xdr:rowOff>
    </xdr:from>
    <xdr:to>
      <xdr:col>102</xdr:col>
      <xdr:colOff>165100</xdr:colOff>
      <xdr:row>55</xdr:row>
      <xdr:rowOff>111595</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43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128122</xdr:rowOff>
    </xdr:from>
    <xdr:ext cx="534377"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278111" y="921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130658</xdr:rowOff>
    </xdr:from>
    <xdr:to>
      <xdr:col>98</xdr:col>
      <xdr:colOff>38100</xdr:colOff>
      <xdr:row>55</xdr:row>
      <xdr:rowOff>60808</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38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77335</xdr:rowOff>
    </xdr:from>
    <xdr:ext cx="534377"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389111" y="916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134323</xdr:rowOff>
    </xdr:from>
    <xdr:to>
      <xdr:col>116</xdr:col>
      <xdr:colOff>63500</xdr:colOff>
      <xdr:row>74</xdr:row>
      <xdr:rowOff>154494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821623"/>
          <a:ext cx="8382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70604</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149933</xdr:rowOff>
    </xdr:from>
    <xdr:to>
      <xdr:col>111</xdr:col>
      <xdr:colOff>177800</xdr:colOff>
      <xdr:row>74</xdr:row>
      <xdr:rowOff>154494</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0434300" y="12837233"/>
          <a:ext cx="889000" cy="4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162087</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302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149933</xdr:rowOff>
    </xdr:from>
    <xdr:to>
      <xdr:col>107</xdr:col>
      <xdr:colOff>50800</xdr:colOff>
      <xdr:row>75</xdr:row>
      <xdr:rowOff>10280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19545300" y="12837233"/>
          <a:ext cx="889000" cy="3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169108</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302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10280</xdr:rowOff>
    </xdr:from>
    <xdr:to>
      <xdr:col>102</xdr:col>
      <xdr:colOff>114300</xdr:colOff>
      <xdr:row>75</xdr:row>
      <xdr:rowOff>31616</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869030"/>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83523</xdr:rowOff>
    </xdr:from>
    <xdr:to>
      <xdr:col>116</xdr:col>
      <xdr:colOff>114300</xdr:colOff>
      <xdr:row>75</xdr:row>
      <xdr:rowOff>13673</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77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106400</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62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103694</xdr:rowOff>
    </xdr:from>
    <xdr:to>
      <xdr:col>112</xdr:col>
      <xdr:colOff>38100</xdr:colOff>
      <xdr:row>75</xdr:row>
      <xdr:rowOff>33844</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79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50371</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56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99133</xdr:rowOff>
    </xdr:from>
    <xdr:to>
      <xdr:col>107</xdr:col>
      <xdr:colOff>101600</xdr:colOff>
      <xdr:row>75</xdr:row>
      <xdr:rowOff>29283</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45810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56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130930</xdr:rowOff>
    </xdr:from>
    <xdr:to>
      <xdr:col>102</xdr:col>
      <xdr:colOff>165100</xdr:colOff>
      <xdr:row>75</xdr:row>
      <xdr:rowOff>61080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81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77607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59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152266</xdr:rowOff>
    </xdr:from>
    <xdr:to>
      <xdr:col>98</xdr:col>
      <xdr:colOff>38100</xdr:colOff>
      <xdr:row>75</xdr:row>
      <xdr:rowOff>82416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83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98943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61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588,259</a:t>
          </a:r>
          <a:r>
            <a:rPr kumimoji="1" lang="ja-JP" altLang="en-US" sz="1300">
              <a:latin typeface="ＭＳ Ｐゴシック" panose="020B0600070205080204" pitchFamily="50" charset="-128"/>
              <a:ea typeface="ＭＳ Ｐゴシック" panose="020B0600070205080204" pitchFamily="50" charset="-128"/>
            </a:rPr>
            <a:t>円であり、前年の</a:t>
          </a:r>
          <a:r>
            <a:rPr kumimoji="1" lang="en-US" altLang="ja-JP" sz="1300">
              <a:latin typeface="ＭＳ Ｐゴシック" panose="020B0600070205080204" pitchFamily="50" charset="-128"/>
              <a:ea typeface="ＭＳ Ｐゴシック" panose="020B0600070205080204" pitchFamily="50" charset="-128"/>
            </a:rPr>
            <a:t>752,213</a:t>
          </a:r>
          <a:r>
            <a:rPr kumimoji="1" lang="ja-JP" altLang="en-US" sz="1300">
              <a:latin typeface="ＭＳ Ｐゴシック" panose="020B0600070205080204" pitchFamily="50" charset="-128"/>
              <a:ea typeface="ＭＳ Ｐゴシック" panose="020B0600070205080204" pitchFamily="50" charset="-128"/>
            </a:rPr>
            <a:t>円と比較すると、</a:t>
          </a:r>
          <a:r>
            <a:rPr kumimoji="1" lang="en-US" altLang="ja-JP" sz="1300">
              <a:latin typeface="ＭＳ Ｐゴシック" panose="020B0600070205080204" pitchFamily="50" charset="-128"/>
              <a:ea typeface="ＭＳ Ｐゴシック" panose="020B0600070205080204" pitchFamily="50" charset="-128"/>
            </a:rPr>
            <a:t>163,954</a:t>
          </a:r>
          <a:r>
            <a:rPr kumimoji="1" lang="ja-JP" altLang="en-US" sz="1300">
              <a:latin typeface="ＭＳ Ｐゴシック" panose="020B0600070205080204" pitchFamily="50" charset="-128"/>
              <a:ea typeface="ＭＳ Ｐゴシック" panose="020B0600070205080204" pitchFamily="50" charset="-128"/>
            </a:rPr>
            <a:t>円減少した。これは、新庁舎整備にかかる建築主体工事や町立図書館整備事業が終了したことが主な要因である。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は前年より増加しているが、人事院勧告による給与改定があったことなどが要因である。今後、更なる給与改定による増加も見据え、職員の適正な定員管理を継続して行っていく必要がある。扶助費は、前年比</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％増となったが、物価高騰対策支援事業にかかる費用が増加したことが主な要因である。普通建設事業費については、上記の通り大きく減少した。積立金が前年比</a:t>
          </a:r>
          <a:r>
            <a:rPr kumimoji="1" lang="en-US" altLang="ja-JP" sz="1300">
              <a:latin typeface="ＭＳ Ｐゴシック" panose="020B0600070205080204" pitchFamily="50" charset="-128"/>
              <a:ea typeface="ＭＳ Ｐゴシック" panose="020B0600070205080204" pitchFamily="50" charset="-128"/>
            </a:rPr>
            <a:t>40.5</a:t>
          </a:r>
          <a:r>
            <a:rPr kumimoji="1" lang="ja-JP" altLang="en-US" sz="1300">
              <a:latin typeface="ＭＳ Ｐゴシック" panose="020B0600070205080204" pitchFamily="50" charset="-128"/>
              <a:ea typeface="ＭＳ Ｐゴシック" panose="020B0600070205080204" pitchFamily="50" charset="-128"/>
            </a:rPr>
            <a:t>％増となったが、これは企業版ふるさと納税制度による寄附額の大幅な増額から、当該寄附金を基金へ積み立てたことが要因である。投資及び出資金については、皆増であるが、これは町全額出資のふじかわまちづくり公社が設立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として、類似団体平均を上回っているのは補助費等、貸付金、繰出金であり、補助費等と繰出金については、一部事務組合への負担金や他会計への繰出金による影響が大きい。今後、ごみ処理施設や管内消防署の建て替えなどを予定しており更なる増加が見込まれるため、特別会計等の適正な事業運営を求め、普通会計の負担縮減に努める。普通建設事業についても、今後、学校統合による大型事業を見込んでいるため、各事業の必要性を見極め、丁寧な事業選択に努めて経費の削減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14,127
13,899
112.00
8,740,331
8,310,341
274,361
5,076,918
9,553,230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61.7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92456</xdr:rowOff>
    </xdr:from>
    <xdr:to>
      <xdr:col>24</xdr:col>
      <xdr:colOff>63500</xdr:colOff>
      <xdr:row>38</xdr:row>
      <xdr:rowOff>162560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607556"/>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115888</xdr:rowOff>
    </xdr:from>
    <xdr:to>
      <xdr:col>19</xdr:col>
      <xdr:colOff>177800</xdr:colOff>
      <xdr:row>38</xdr:row>
      <xdr:rowOff>162560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59538"/>
          <a:ext cx="889000" cy="218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73216</xdr:rowOff>
    </xdr:from>
    <xdr:to>
      <xdr:col>15</xdr:col>
      <xdr:colOff>50800</xdr:colOff>
      <xdr:row>37</xdr:row>
      <xdr:rowOff>115888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1686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13589</xdr:rowOff>
    </xdr:from>
    <xdr:to>
      <xdr:col>10</xdr:col>
      <xdr:colOff>114300</xdr:colOff>
      <xdr:row>37</xdr:row>
      <xdr:rowOff>73216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57239"/>
          <a:ext cx="889000" cy="5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41656</xdr:rowOff>
    </xdr:from>
    <xdr:to>
      <xdr:col>24</xdr:col>
      <xdr:colOff>114300</xdr:colOff>
      <xdr:row>38</xdr:row>
      <xdr:rowOff>143256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55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128033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111760</xdr:rowOff>
    </xdr:from>
    <xdr:to>
      <xdr:col>20</xdr:col>
      <xdr:colOff>38100</xdr:colOff>
      <xdr:row>39</xdr:row>
      <xdr:rowOff>41910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33037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65088</xdr:rowOff>
    </xdr:from>
    <xdr:to>
      <xdr:col>15</xdr:col>
      <xdr:colOff>101600</xdr:colOff>
      <xdr:row>37</xdr:row>
      <xdr:rowOff>166688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157815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22416</xdr:rowOff>
    </xdr:from>
    <xdr:to>
      <xdr:col>10</xdr:col>
      <xdr:colOff>165100</xdr:colOff>
      <xdr:row>37</xdr:row>
      <xdr:rowOff>124016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6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115143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58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134239</xdr:rowOff>
    </xdr:from>
    <xdr:to>
      <xdr:col>6</xdr:col>
      <xdr:colOff>38100</xdr:colOff>
      <xdr:row>37</xdr:row>
      <xdr:rowOff>64389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0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80916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167591</xdr:rowOff>
    </xdr:from>
    <xdr:to>
      <xdr:col>24</xdr:col>
      <xdr:colOff>63500</xdr:colOff>
      <xdr:row>57</xdr:row>
      <xdr:rowOff>96867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97341"/>
          <a:ext cx="838200" cy="27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167591</xdr:rowOff>
    </xdr:from>
    <xdr:to>
      <xdr:col>19</xdr:col>
      <xdr:colOff>177800</xdr:colOff>
      <xdr:row>57</xdr:row>
      <xdr:rowOff>102791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597341"/>
          <a:ext cx="889000" cy="27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33762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80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160914</xdr:rowOff>
    </xdr:from>
    <xdr:to>
      <xdr:col>15</xdr:col>
      <xdr:colOff>50800</xdr:colOff>
      <xdr:row>57</xdr:row>
      <xdr:rowOff>102791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590664"/>
          <a:ext cx="889000" cy="28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160914</xdr:rowOff>
    </xdr:from>
    <xdr:to>
      <xdr:col>10</xdr:col>
      <xdr:colOff>114300</xdr:colOff>
      <xdr:row>57</xdr:row>
      <xdr:rowOff>114095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590664"/>
          <a:ext cx="889000" cy="29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46067</xdr:rowOff>
    </xdr:from>
    <xdr:to>
      <xdr:col>24</xdr:col>
      <xdr:colOff>114300</xdr:colOff>
      <xdr:row>57</xdr:row>
      <xdr:rowOff>147667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81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132444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3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116791</xdr:rowOff>
    </xdr:from>
    <xdr:to>
      <xdr:col>20</xdr:col>
      <xdr:colOff>38100</xdr:colOff>
      <xdr:row>56</xdr:row>
      <xdr:rowOff>46941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4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63468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2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51991</xdr:rowOff>
    </xdr:from>
    <xdr:to>
      <xdr:col>15</xdr:col>
      <xdr:colOff>101600</xdr:colOff>
      <xdr:row>57</xdr:row>
      <xdr:rowOff>153591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2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144718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110114</xdr:rowOff>
    </xdr:from>
    <xdr:to>
      <xdr:col>10</xdr:col>
      <xdr:colOff>165100</xdr:colOff>
      <xdr:row>56</xdr:row>
      <xdr:rowOff>40264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31391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3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63295</xdr:rowOff>
    </xdr:from>
    <xdr:to>
      <xdr:col>6</xdr:col>
      <xdr:colOff>38100</xdr:colOff>
      <xdr:row>57</xdr:row>
      <xdr:rowOff>164895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156022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8279</xdr:rowOff>
    </xdr:from>
    <xdr:to>
      <xdr:col>24</xdr:col>
      <xdr:colOff>63500</xdr:colOff>
      <xdr:row>77</xdr:row>
      <xdr:rowOff>45476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9929"/>
          <a:ext cx="8382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169971</xdr:rowOff>
    </xdr:from>
    <xdr:to>
      <xdr:col>19</xdr:col>
      <xdr:colOff>177800</xdr:colOff>
      <xdr:row>77</xdr:row>
      <xdr:rowOff>45476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00171"/>
          <a:ext cx="889000" cy="4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169971</xdr:rowOff>
    </xdr:from>
    <xdr:to>
      <xdr:col>15</xdr:col>
      <xdr:colOff>50800</xdr:colOff>
      <xdr:row>77</xdr:row>
      <xdr:rowOff>101794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0171"/>
          <a:ext cx="889000" cy="10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101794</xdr:rowOff>
    </xdr:from>
    <xdr:to>
      <xdr:col>10</xdr:col>
      <xdr:colOff>114300</xdr:colOff>
      <xdr:row>77</xdr:row>
      <xdr:rowOff>105676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03444"/>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152680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128929</xdr:rowOff>
    </xdr:from>
    <xdr:to>
      <xdr:col>24</xdr:col>
      <xdr:colOff>114300</xdr:colOff>
      <xdr:row>77</xdr:row>
      <xdr:rowOff>59079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107356</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3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166126</xdr:rowOff>
    </xdr:from>
    <xdr:to>
      <xdr:col>20</xdr:col>
      <xdr:colOff>38100</xdr:colOff>
      <xdr:row>77</xdr:row>
      <xdr:rowOff>96276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87403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9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119171</xdr:rowOff>
    </xdr:from>
    <xdr:to>
      <xdr:col>15</xdr:col>
      <xdr:colOff>101600</xdr:colOff>
      <xdr:row>77</xdr:row>
      <xdr:rowOff>49321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40448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50994</xdr:rowOff>
    </xdr:from>
    <xdr:to>
      <xdr:col>10</xdr:col>
      <xdr:colOff>165100</xdr:colOff>
      <xdr:row>77</xdr:row>
      <xdr:rowOff>152594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5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143721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45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54876</xdr:rowOff>
    </xdr:from>
    <xdr:to>
      <xdr:col>6</xdr:col>
      <xdr:colOff>38100</xdr:colOff>
      <xdr:row>77</xdr:row>
      <xdr:rowOff>156476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147603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4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86686</xdr:rowOff>
    </xdr:from>
    <xdr:to>
      <xdr:col>24</xdr:col>
      <xdr:colOff>63500</xdr:colOff>
      <xdr:row>96</xdr:row>
      <xdr:rowOff>136271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545886"/>
          <a:ext cx="838200" cy="4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119470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578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63979</xdr:rowOff>
    </xdr:from>
    <xdr:to>
      <xdr:col>19</xdr:col>
      <xdr:colOff>177800</xdr:colOff>
      <xdr:row>96</xdr:row>
      <xdr:rowOff>86686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523179"/>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57095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6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63684</xdr:rowOff>
    </xdr:from>
    <xdr:to>
      <xdr:col>15</xdr:col>
      <xdr:colOff>50800</xdr:colOff>
      <xdr:row>96</xdr:row>
      <xdr:rowOff>63979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522884"/>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70375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70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54454</xdr:rowOff>
    </xdr:from>
    <xdr:to>
      <xdr:col>10</xdr:col>
      <xdr:colOff>114300</xdr:colOff>
      <xdr:row>96</xdr:row>
      <xdr:rowOff>63684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513654"/>
          <a:ext cx="889000" cy="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146618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77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113667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1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85471</xdr:rowOff>
    </xdr:from>
    <xdr:to>
      <xdr:col>24</xdr:col>
      <xdr:colOff>114300</xdr:colOff>
      <xdr:row>97</xdr:row>
      <xdr:rowOff>15621</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4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108348</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3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35886</xdr:rowOff>
    </xdr:from>
    <xdr:to>
      <xdr:col>20</xdr:col>
      <xdr:colOff>38100</xdr:colOff>
      <xdr:row>96</xdr:row>
      <xdr:rowOff>137486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4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154013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27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13179</xdr:rowOff>
    </xdr:from>
    <xdr:to>
      <xdr:col>15</xdr:col>
      <xdr:colOff>101600</xdr:colOff>
      <xdr:row>96</xdr:row>
      <xdr:rowOff>114779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47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131306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24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12884</xdr:rowOff>
    </xdr:from>
    <xdr:to>
      <xdr:col>10</xdr:col>
      <xdr:colOff>165100</xdr:colOff>
      <xdr:row>96</xdr:row>
      <xdr:rowOff>114484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47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131011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24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3654</xdr:rowOff>
    </xdr:from>
    <xdr:to>
      <xdr:col>6</xdr:col>
      <xdr:colOff>38100</xdr:colOff>
      <xdr:row>96</xdr:row>
      <xdr:rowOff>105254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121781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23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85489</xdr:rowOff>
    </xdr:from>
    <xdr:to>
      <xdr:col>55</xdr:col>
      <xdr:colOff>0</xdr:colOff>
      <xdr:row>38</xdr:row>
      <xdr:rowOff>88102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00589"/>
          <a:ext cx="8382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88102</xdr:rowOff>
    </xdr:from>
    <xdr:to>
      <xdr:col>50</xdr:col>
      <xdr:colOff>114300</xdr:colOff>
      <xdr:row>38</xdr:row>
      <xdr:rowOff>89735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03202"/>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149550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89735</xdr:rowOff>
    </xdr:from>
    <xdr:to>
      <xdr:col>45</xdr:col>
      <xdr:colOff>177800</xdr:colOff>
      <xdr:row>38</xdr:row>
      <xdr:rowOff>92347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04835"/>
          <a:ext cx="88900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96646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6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92347</xdr:rowOff>
    </xdr:from>
    <xdr:to>
      <xdr:col>41</xdr:col>
      <xdr:colOff>50800</xdr:colOff>
      <xdr:row>38</xdr:row>
      <xdr:rowOff>95939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07447"/>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152562</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34689</xdr:rowOff>
    </xdr:from>
    <xdr:to>
      <xdr:col>55</xdr:col>
      <xdr:colOff>50800</xdr:colOff>
      <xdr:row>38</xdr:row>
      <xdr:rowOff>136289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57566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0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37302</xdr:rowOff>
    </xdr:from>
    <xdr:to>
      <xdr:col>50</xdr:col>
      <xdr:colOff>165100</xdr:colOff>
      <xdr:row>38</xdr:row>
      <xdr:rowOff>138902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5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130029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451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38935</xdr:rowOff>
    </xdr:from>
    <xdr:to>
      <xdr:col>46</xdr:col>
      <xdr:colOff>38100</xdr:colOff>
      <xdr:row>38</xdr:row>
      <xdr:rowOff>140535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5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131662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46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41547</xdr:rowOff>
    </xdr:from>
    <xdr:to>
      <xdr:col>41</xdr:col>
      <xdr:colOff>101600</xdr:colOff>
      <xdr:row>38</xdr:row>
      <xdr:rowOff>143147</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159674</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3318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45139</xdr:rowOff>
    </xdr:from>
    <xdr:to>
      <xdr:col>36</xdr:col>
      <xdr:colOff>165100</xdr:colOff>
      <xdr:row>38</xdr:row>
      <xdr:rowOff>146739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163266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335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103269</xdr:rowOff>
    </xdr:from>
    <xdr:to>
      <xdr:col>55</xdr:col>
      <xdr:colOff>0</xdr:colOff>
      <xdr:row>58</xdr:row>
      <xdr:rowOff>113395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47369"/>
          <a:ext cx="838200" cy="1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70922</xdr:rowOff>
    </xdr:from>
    <xdr:to>
      <xdr:col>50</xdr:col>
      <xdr:colOff>114300</xdr:colOff>
      <xdr:row>58</xdr:row>
      <xdr:rowOff>113395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15022"/>
          <a:ext cx="889000" cy="4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70922</xdr:rowOff>
    </xdr:from>
    <xdr:to>
      <xdr:col>45</xdr:col>
      <xdr:colOff>177800</xdr:colOff>
      <xdr:row>58</xdr:row>
      <xdr:rowOff>98750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15022"/>
          <a:ext cx="889000" cy="2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91908</xdr:rowOff>
    </xdr:from>
    <xdr:to>
      <xdr:col>41</xdr:col>
      <xdr:colOff>50800</xdr:colOff>
      <xdr:row>58</xdr:row>
      <xdr:rowOff>98750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36008"/>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30753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95759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52469</xdr:rowOff>
    </xdr:from>
    <xdr:to>
      <xdr:col>55</xdr:col>
      <xdr:colOff>50800</xdr:colOff>
      <xdr:row>58</xdr:row>
      <xdr:rowOff>154069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138846</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1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62595</xdr:rowOff>
    </xdr:from>
    <xdr:to>
      <xdr:col>50</xdr:col>
      <xdr:colOff>165100</xdr:colOff>
      <xdr:row>58</xdr:row>
      <xdr:rowOff>164195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155322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20122</xdr:rowOff>
    </xdr:from>
    <xdr:to>
      <xdr:col>46</xdr:col>
      <xdr:colOff>38100</xdr:colOff>
      <xdr:row>58</xdr:row>
      <xdr:rowOff>121722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6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112849</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5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47950</xdr:rowOff>
    </xdr:from>
    <xdr:to>
      <xdr:col>41</xdr:col>
      <xdr:colOff>101600</xdr:colOff>
      <xdr:row>58</xdr:row>
      <xdr:rowOff>149550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140677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8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41108</xdr:rowOff>
    </xdr:from>
    <xdr:to>
      <xdr:col>36</xdr:col>
      <xdr:colOff>165100</xdr:colOff>
      <xdr:row>58</xdr:row>
      <xdr:rowOff>142708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8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133835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7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162506</xdr:rowOff>
    </xdr:from>
    <xdr:to>
      <xdr:col>55</xdr:col>
      <xdr:colOff>0</xdr:colOff>
      <xdr:row>78</xdr:row>
      <xdr:rowOff>97698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64156"/>
          <a:ext cx="838200" cy="10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14801</xdr:rowOff>
    </xdr:from>
    <xdr:to>
      <xdr:col>50</xdr:col>
      <xdr:colOff>114300</xdr:colOff>
      <xdr:row>77</xdr:row>
      <xdr:rowOff>162506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16451"/>
          <a:ext cx="889000" cy="14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14801</xdr:rowOff>
    </xdr:from>
    <xdr:to>
      <xdr:col>45</xdr:col>
      <xdr:colOff>177800</xdr:colOff>
      <xdr:row>78</xdr:row>
      <xdr:rowOff>117236</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16451"/>
          <a:ext cx="889000" cy="27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117236</xdr:rowOff>
    </xdr:from>
    <xdr:to>
      <xdr:col>41</xdr:col>
      <xdr:colOff>50800</xdr:colOff>
      <xdr:row>78</xdr:row>
      <xdr:rowOff>139052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90336"/>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63535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9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46898</xdr:rowOff>
    </xdr:from>
    <xdr:to>
      <xdr:col>55</xdr:col>
      <xdr:colOff>50800</xdr:colOff>
      <xdr:row>78</xdr:row>
      <xdr:rowOff>148498</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1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157433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111706</xdr:rowOff>
    </xdr:from>
    <xdr:to>
      <xdr:col>50</xdr:col>
      <xdr:colOff>165100</xdr:colOff>
      <xdr:row>78</xdr:row>
      <xdr:rowOff>41856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58383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8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135451</xdr:rowOff>
    </xdr:from>
    <xdr:to>
      <xdr:col>46</xdr:col>
      <xdr:colOff>38100</xdr:colOff>
      <xdr:row>77</xdr:row>
      <xdr:rowOff>65601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1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82128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9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66436</xdr:rowOff>
    </xdr:from>
    <xdr:to>
      <xdr:col>41</xdr:col>
      <xdr:colOff>101600</xdr:colOff>
      <xdr:row>78</xdr:row>
      <xdr:rowOff>168036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159163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88252</xdr:rowOff>
    </xdr:from>
    <xdr:to>
      <xdr:col>36</xdr:col>
      <xdr:colOff>165100</xdr:colOff>
      <xdr:row>79</xdr:row>
      <xdr:rowOff>18402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9529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5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42545</xdr:rowOff>
    </xdr:from>
    <xdr:to>
      <xdr:col>55</xdr:col>
      <xdr:colOff>0</xdr:colOff>
      <xdr:row>97</xdr:row>
      <xdr:rowOff>50459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3195"/>
          <a:ext cx="8382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20878</xdr:rowOff>
    </xdr:from>
    <xdr:to>
      <xdr:col>50</xdr:col>
      <xdr:colOff>114300</xdr:colOff>
      <xdr:row>97</xdr:row>
      <xdr:rowOff>50459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651528"/>
          <a:ext cx="8890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152388</xdr:rowOff>
    </xdr:from>
    <xdr:to>
      <xdr:col>45</xdr:col>
      <xdr:colOff>177800</xdr:colOff>
      <xdr:row>97</xdr:row>
      <xdr:rowOff>20878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611588"/>
          <a:ext cx="889000" cy="3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91529</xdr:rowOff>
    </xdr:from>
    <xdr:to>
      <xdr:col>41</xdr:col>
      <xdr:colOff>50800</xdr:colOff>
      <xdr:row>96</xdr:row>
      <xdr:rowOff>152388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550729"/>
          <a:ext cx="889000" cy="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79991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163195</xdr:rowOff>
    </xdr:from>
    <xdr:to>
      <xdr:col>55</xdr:col>
      <xdr:colOff>50800</xdr:colOff>
      <xdr:row>97</xdr:row>
      <xdr:rowOff>93345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141622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0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171109</xdr:rowOff>
    </xdr:from>
    <xdr:to>
      <xdr:col>50</xdr:col>
      <xdr:colOff>165100</xdr:colOff>
      <xdr:row>97</xdr:row>
      <xdr:rowOff>101259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3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92386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141528</xdr:rowOff>
    </xdr:from>
    <xdr:to>
      <xdr:col>46</xdr:col>
      <xdr:colOff>38100</xdr:colOff>
      <xdr:row>97</xdr:row>
      <xdr:rowOff>71678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00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88205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7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101588</xdr:rowOff>
    </xdr:from>
    <xdr:to>
      <xdr:col>41</xdr:col>
      <xdr:colOff>101600</xdr:colOff>
      <xdr:row>97</xdr:row>
      <xdr:rowOff>31738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5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48265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336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40729</xdr:rowOff>
    </xdr:from>
    <xdr:to>
      <xdr:col>36</xdr:col>
      <xdr:colOff>165100</xdr:colOff>
      <xdr:row>96</xdr:row>
      <xdr:rowOff>142329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158856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116548</xdr:rowOff>
    </xdr:from>
    <xdr:to>
      <xdr:col>85</xdr:col>
      <xdr:colOff>127000</xdr:colOff>
      <xdr:row>37</xdr:row>
      <xdr:rowOff>79782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5481300" y="6288748"/>
          <a:ext cx="838200" cy="13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116548</xdr:rowOff>
    </xdr:from>
    <xdr:to>
      <xdr:col>81</xdr:col>
      <xdr:colOff>50800</xdr:colOff>
      <xdr:row>37</xdr:row>
      <xdr:rowOff>110998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88748"/>
          <a:ext cx="889000" cy="16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99187</xdr:rowOff>
    </xdr:from>
    <xdr:to>
      <xdr:col>76</xdr:col>
      <xdr:colOff>114300</xdr:colOff>
      <xdr:row>37</xdr:row>
      <xdr:rowOff>110998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442837"/>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99187</xdr:rowOff>
    </xdr:from>
    <xdr:to>
      <xdr:col>71</xdr:col>
      <xdr:colOff>177800</xdr:colOff>
      <xdr:row>37</xdr:row>
      <xdr:rowOff>108522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442837"/>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137253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1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28982</xdr:rowOff>
    </xdr:from>
    <xdr:to>
      <xdr:col>85</xdr:col>
      <xdr:colOff>177800</xdr:colOff>
      <xdr:row>37</xdr:row>
      <xdr:rowOff>130582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116362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2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65748</xdr:rowOff>
    </xdr:from>
    <xdr:to>
      <xdr:col>81</xdr:col>
      <xdr:colOff>101600</xdr:colOff>
      <xdr:row>36</xdr:row>
      <xdr:rowOff>167348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12425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013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60198</xdr:rowOff>
    </xdr:from>
    <xdr:to>
      <xdr:col>76</xdr:col>
      <xdr:colOff>165100</xdr:colOff>
      <xdr:row>37</xdr:row>
      <xdr:rowOff>161798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152925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9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48387</xdr:rowOff>
    </xdr:from>
    <xdr:to>
      <xdr:col>72</xdr:col>
      <xdr:colOff>38100</xdr:colOff>
      <xdr:row>37</xdr:row>
      <xdr:rowOff>149987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141114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8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57722</xdr:rowOff>
    </xdr:from>
    <xdr:to>
      <xdr:col>67</xdr:col>
      <xdr:colOff>101600</xdr:colOff>
      <xdr:row>37</xdr:row>
      <xdr:rowOff>159322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4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150448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9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110446</xdr:rowOff>
    </xdr:from>
    <xdr:to>
      <xdr:col>85</xdr:col>
      <xdr:colOff>127000</xdr:colOff>
      <xdr:row>58</xdr:row>
      <xdr:rowOff>13288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83096"/>
          <a:ext cx="838200" cy="7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110446</xdr:rowOff>
    </xdr:from>
    <xdr:to>
      <xdr:col>81</xdr:col>
      <xdr:colOff>50800</xdr:colOff>
      <xdr:row>58</xdr:row>
      <xdr:rowOff>53965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3096"/>
          <a:ext cx="889000" cy="1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93745</xdr:rowOff>
    </xdr:from>
    <xdr:to>
      <xdr:col>76</xdr:col>
      <xdr:colOff>114300</xdr:colOff>
      <xdr:row>58</xdr:row>
      <xdr:rowOff>53965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866395"/>
          <a:ext cx="889000" cy="13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93745</xdr:rowOff>
    </xdr:from>
    <xdr:to>
      <xdr:col>71</xdr:col>
      <xdr:colOff>177800</xdr:colOff>
      <xdr:row>58</xdr:row>
      <xdr:rowOff>2269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866395"/>
          <a:ext cx="889000" cy="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133938</xdr:rowOff>
    </xdr:from>
    <xdr:to>
      <xdr:col>85</xdr:col>
      <xdr:colOff>177800</xdr:colOff>
      <xdr:row>58</xdr:row>
      <xdr:rowOff>64088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0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112365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59646</xdr:rowOff>
    </xdr:from>
    <xdr:to>
      <xdr:col>81</xdr:col>
      <xdr:colOff>101600</xdr:colOff>
      <xdr:row>57</xdr:row>
      <xdr:rowOff>161246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6323</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960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3165</xdr:rowOff>
    </xdr:from>
    <xdr:to>
      <xdr:col>76</xdr:col>
      <xdr:colOff>165100</xdr:colOff>
      <xdr:row>58</xdr:row>
      <xdr:rowOff>104765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94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95892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3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42945</xdr:rowOff>
    </xdr:from>
    <xdr:to>
      <xdr:col>72</xdr:col>
      <xdr:colOff>38100</xdr:colOff>
      <xdr:row>57</xdr:row>
      <xdr:rowOff>144545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1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161072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59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122919</xdr:rowOff>
    </xdr:from>
    <xdr:to>
      <xdr:col>67</xdr:col>
      <xdr:colOff>101600</xdr:colOff>
      <xdr:row>58</xdr:row>
      <xdr:rowOff>53069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9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69596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67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136843</xdr:rowOff>
    </xdr:from>
    <xdr:to>
      <xdr:col>85</xdr:col>
      <xdr:colOff>127000</xdr:colOff>
      <xdr:row>78</xdr:row>
      <xdr:rowOff>137392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509943"/>
          <a:ext cx="8382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137392</xdr:rowOff>
    </xdr:from>
    <xdr:to>
      <xdr:col>81</xdr:col>
      <xdr:colOff>50800</xdr:colOff>
      <xdr:row>78</xdr:row>
      <xdr:rowOff>138351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10492"/>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118166</xdr:rowOff>
    </xdr:from>
    <xdr:to>
      <xdr:col>76</xdr:col>
      <xdr:colOff>114300</xdr:colOff>
      <xdr:row>78</xdr:row>
      <xdr:rowOff>138351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491266"/>
          <a:ext cx="889000" cy="2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162765</xdr:rowOff>
    </xdr:from>
    <xdr:to>
      <xdr:col>71</xdr:col>
      <xdr:colOff>177800</xdr:colOff>
      <xdr:row>78</xdr:row>
      <xdr:rowOff>118166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364415"/>
          <a:ext cx="889000" cy="126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42890</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41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86043</xdr:rowOff>
    </xdr:from>
    <xdr:to>
      <xdr:col>85</xdr:col>
      <xdr:colOff>177800</xdr:colOff>
      <xdr:row>79</xdr:row>
      <xdr:rowOff>16193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5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970</xdr:rowOff>
    </xdr:from>
    <xdr:ext cx="378565"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40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86592</xdr:rowOff>
    </xdr:from>
    <xdr:to>
      <xdr:col>81</xdr:col>
      <xdr:colOff>101600</xdr:colOff>
      <xdr:row>79</xdr:row>
      <xdr:rowOff>16742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7869</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52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87551</xdr:rowOff>
    </xdr:from>
    <xdr:to>
      <xdr:col>76</xdr:col>
      <xdr:colOff>165100</xdr:colOff>
      <xdr:row>79</xdr:row>
      <xdr:rowOff>17701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8828</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53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67366</xdr:rowOff>
    </xdr:from>
    <xdr:to>
      <xdr:col>72</xdr:col>
      <xdr:colOff>38100</xdr:colOff>
      <xdr:row>78</xdr:row>
      <xdr:rowOff>168966</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4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160093</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33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111965</xdr:rowOff>
    </xdr:from>
    <xdr:to>
      <xdr:col>67</xdr:col>
      <xdr:colOff>101600</xdr:colOff>
      <xdr:row>78</xdr:row>
      <xdr:rowOff>42115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31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58642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08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15467</xdr:rowOff>
    </xdr:from>
    <xdr:to>
      <xdr:col>85</xdr:col>
      <xdr:colOff>127000</xdr:colOff>
      <xdr:row>96</xdr:row>
      <xdr:rowOff>41677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474667"/>
          <a:ext cx="838200" cy="2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7238</xdr:rowOff>
    </xdr:from>
    <xdr:to>
      <xdr:col>81</xdr:col>
      <xdr:colOff>50800</xdr:colOff>
      <xdr:row>96</xdr:row>
      <xdr:rowOff>15467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466438"/>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98180</xdr:rowOff>
    </xdr:from>
    <xdr:to>
      <xdr:col>76</xdr:col>
      <xdr:colOff>114300</xdr:colOff>
      <xdr:row>96</xdr:row>
      <xdr:rowOff>7238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385930"/>
          <a:ext cx="889000" cy="8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98180</xdr:rowOff>
    </xdr:from>
    <xdr:to>
      <xdr:col>71</xdr:col>
      <xdr:colOff>177800</xdr:colOff>
      <xdr:row>96</xdr:row>
      <xdr:rowOff>25857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85930"/>
          <a:ext cx="889000" cy="9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162327</xdr:rowOff>
    </xdr:from>
    <xdr:to>
      <xdr:col>85</xdr:col>
      <xdr:colOff>177800</xdr:colOff>
      <xdr:row>96</xdr:row>
      <xdr:rowOff>92477</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4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140754</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4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136117</xdr:rowOff>
    </xdr:from>
    <xdr:to>
      <xdr:col>81</xdr:col>
      <xdr:colOff>101600</xdr:colOff>
      <xdr:row>96</xdr:row>
      <xdr:rowOff>66267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4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57394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1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127888</xdr:rowOff>
    </xdr:from>
    <xdr:to>
      <xdr:col>76</xdr:col>
      <xdr:colOff>165100</xdr:colOff>
      <xdr:row>96</xdr:row>
      <xdr:rowOff>58038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41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74565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19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47380</xdr:rowOff>
    </xdr:from>
    <xdr:to>
      <xdr:col>72</xdr:col>
      <xdr:colOff>38100</xdr:colOff>
      <xdr:row>95</xdr:row>
      <xdr:rowOff>148980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3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165507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11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146507</xdr:rowOff>
    </xdr:from>
    <xdr:to>
      <xdr:col>67</xdr:col>
      <xdr:colOff>101600</xdr:colOff>
      <xdr:row>96</xdr:row>
      <xdr:rowOff>76657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43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93184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では、新庁舎整備にかかる建築主体工事が終了したことにより大幅な減となった。民生費では、物価高騰対策支援事業など各種扶助費が増加した。商工費では地方創生臨時交付金による商品券事業が大幅に減ったため、前年度比</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％の減となり類似団体平均を下回った。消防費では、新庁舎整備による防災行政無線移転が完了したことにより大幅な減となった。教育費では、町立図書館整備事業が完了したことにより、前年度比</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％の減となり類似団体平均を下回った。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前年より減少しているが、今後も、学校統合による大型事業を予定していること、近年実施してきた大型事業の地方債の元金償還の据置期間が終了していくことから経費の増加が見込まれる。事業の必要性を十分に検討し、行政コストの縮減に努め、健全な財政運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財政調整基金は、前年に新庁舎整備事業等の大型事業が終了し、当該年度は歳出総額が大きく減額したが、人件費など経常経費が増加したことにより、計画的な積み立てが出来ず、基金残高としては横ばい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実質収支については、町村の適正規模とされている</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％に近い数値を推移している。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今後も、学校統合等による大型事業が控えているため、事業費の精査や歳出の合理化の推進により、財政調整基金の取り崩しが無いよう、健全な財政運営に努める。</a:t>
          </a:r>
          <a:endParaRPr kumimoji="1" lang="en-US" altLang="ja-JP" sz="12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連結実質赤字比率については、全会計において黒字であり、赤字比率はない。しかし、黒字額は減少しているため、各会計で経費削減や料金の適正化を図り、より健全な財政運営に努めていく必要がある。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の比率が高い水道事業会計や、令和６年度から企業会計に移行する下水道事業会計等に対する一般会計からの負担金については、今後、国が示す公営企業会計への繰出基準を基に適正な負担額となるよう精査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元利償還金は、過去の地方債の償還が進んだことにより、前年と比較し</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ながら、今後は、近年進めてきた大型事業に伴う地方債の償還が本格的に始まるため、再び数値の上昇が予想される。そのため、計画的な繰上償還や高利率の地方債の借り換えを行うなど、実質公債費比率上昇の抑制を図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山梨県富士川町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一般会計等に係る地方債の現在高は、前年より</a:t>
          </a:r>
          <a:r>
            <a:rPr kumimoji="1" lang="en-US" altLang="ja-JP" sz="1400">
              <a:latin typeface="ＭＳ ゴシック" pitchFamily="49" charset="-128"/>
              <a:ea typeface="ＭＳ ゴシック" pitchFamily="49" charset="-128"/>
            </a:rPr>
            <a:t>376</a:t>
          </a:r>
          <a:r>
            <a:rPr kumimoji="1" lang="ja-JP" altLang="en-US" sz="1400">
              <a:latin typeface="ＭＳ ゴシック" pitchFamily="49" charset="-128"/>
              <a:ea typeface="ＭＳ ゴシック" pitchFamily="49" charset="-128"/>
            </a:rPr>
            <a:t>百万円減額となった。これは、前年の新庁舎整備事業等の大型事業が終了したことにより、新規借入額が大幅に減少したためである。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しかし、今後も学校統合による大型事業が予定されていることから、地方債の現在高が増えることが見込まれる。事業の有効性を精査し、事業実施の適正化に取り組み財政の健全化を図っていく。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a:t>
          </a:r>
          <a:r>
            <a:rPr kumimoji="1" lang="en-US" altLang="ja-JP" sz="1400">
              <a:latin typeface="ＭＳ ゴシック" pitchFamily="49" charset="-128"/>
              <a:ea typeface="ＭＳ ゴシック" pitchFamily="49" charset="-128"/>
            </a:rPr>
            <a:t>154</a:t>
          </a:r>
          <a:r>
            <a:rPr kumimoji="1" lang="ja-JP" altLang="en-US" sz="1400">
              <a:latin typeface="ＭＳ ゴシック" pitchFamily="49" charset="-128"/>
              <a:ea typeface="ＭＳ ゴシック" pitchFamily="49" charset="-128"/>
            </a:rPr>
            <a:t>百万円の増となったが、財政調整基金や減債基金はほとんど増えていない。そのため、基金の積み立ても見込めるような堅実な財政運営を行い、将来負担比率の減少を目指して取り組んでいく。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山梨県富士川町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企業版ふるさと納税制度による寄附額の大幅な増額に伴い、当該寄附金をスポーツ振興基金に積み立てたことによる増。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学校統合による大型事業や人件費の増加等により収支不足が生じ、基金を取り崩さなければならない状況が生じる可能性がある。そのため、計画的な事業実施を図り、単年度歳出額の平準化と経費削減に努め、基金残高の増額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・公共施設整備等事業基金：公共施設整備のための財源に充てる基金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・中山間ふるさと水・土保全対策基金：中山間における土地改良施設の多面的機能を良好に発揮させるための地域的な共同活動を支援し、地域の活性化を図るための基金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・地域コミュニティ施設整備費貸付基金：自治会において集会所等を建設する際に貸し付ける基金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・過疎地域自立促進基金：過疎地域自立促進計画に掲げる過疎地域自立促進特別事業の円滑な運営を図るための基金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・富士川町金会館太陽光発電設備管理基金：町民会館太陽光発戦設備の維持管理及び更新に係る事業を円滑に実施するための基金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・道の駅富士川整備基金：道の駅富士川の施設の整備の財源に充てるための基金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・森林環境譲与税基金：森林の整備及びその促進に要する経費の財源に充てるための基金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・スポーツ振興基金：体育施設の整備、スポーツ団体の育成、その他スポーツの振興を図るための基金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・ふるさと応援基金：地域再生法に規定するまち・ひと・しごと創生寄附活用事業に要する経費の財源に充てるための基金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いきいきスポーツ公園整備等の財源に充てるため、公共施設整備等事業基金を取り崩したことによる減少。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企業版ふるさと納税制度による寄附額の大幅な増額に伴い、当該寄附金をスポーツ振興基金に積み立てたことによる増。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公共施設整備等事業基金について、今後予定している学校統合による大型事業により取り崩しが生じる可能性があるため、事業費の削減に取り組み、基金残高の減少の抑制に努める。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取り崩しが無かったため増減なし。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学校統合による大型事業や人件費の増加等により収支不足が生じ、基金を取り崩さなければならない状況が生じる可能性がある。そのため、計画的な事業実施を図り、単年度歳出額の平準化と経費削減に努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、基金残高の増額を目指す。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近年続いた新庁舎整備事業等の大型事業の償還が始まり、償還額のピークを迎えると当該基金を取り崩す可能性があるため、経費削減等に取り組み、将来に向けた基金残高の増額を目指す。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8740331</v>
      </c>
      <c r="BO4" s="449"/>
      <c r="BP4" s="449"/>
      <c r="BQ4" s="449"/>
      <c r="BR4" s="449"/>
      <c r="BS4" s="449"/>
      <c r="BT4" s="449"/>
      <c r="BU4" s="450"/>
      <c r="BV4" s="448">
        <v>11160645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5.4</v>
      </c>
      <c r="CU4" s="589"/>
      <c r="CV4" s="589"/>
      <c r="CW4" s="589"/>
      <c r="CX4" s="589"/>
      <c r="CY4" s="589"/>
      <c r="CZ4" s="589"/>
      <c r="DA4" s="590"/>
      <c r="DB4" s="588">
        <v>5.5</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8310341</v>
      </c>
      <c r="BO5" s="420"/>
      <c r="BP5" s="420"/>
      <c r="BQ5" s="420"/>
      <c r="BR5" s="420"/>
      <c r="BS5" s="420"/>
      <c r="BT5" s="420"/>
      <c r="BU5" s="421"/>
      <c r="BV5" s="419">
        <v>10786741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86.8</v>
      </c>
      <c r="CU5" s="417"/>
      <c r="CV5" s="417"/>
      <c r="CW5" s="417"/>
      <c r="CX5" s="417"/>
      <c r="CY5" s="417"/>
      <c r="CZ5" s="417"/>
      <c r="DA5" s="418"/>
      <c r="DB5" s="416">
        <v>84.9</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429990</v>
      </c>
      <c r="BO6" s="420"/>
      <c r="BP6" s="420"/>
      <c r="BQ6" s="420"/>
      <c r="BR6" s="420"/>
      <c r="BS6" s="420"/>
      <c r="BT6" s="420"/>
      <c r="BU6" s="421"/>
      <c r="BV6" s="419">
        <v>373904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87.3</v>
      </c>
      <c r="CU6" s="563"/>
      <c r="CV6" s="563"/>
      <c r="CW6" s="563"/>
      <c r="CX6" s="563"/>
      <c r="CY6" s="563"/>
      <c r="CZ6" s="563"/>
      <c r="DA6" s="564"/>
      <c r="DB6" s="562">
        <v>86</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155629</v>
      </c>
      <c r="BO7" s="420"/>
      <c r="BP7" s="420"/>
      <c r="BQ7" s="420"/>
      <c r="BR7" s="420"/>
      <c r="BS7" s="420"/>
      <c r="BT7" s="420"/>
      <c r="BU7" s="421"/>
      <c r="BV7" s="419">
        <v>94962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5076918</v>
      </c>
      <c r="CU7" s="420"/>
      <c r="CV7" s="420"/>
      <c r="CW7" s="420"/>
      <c r="CX7" s="420"/>
      <c r="CY7" s="420"/>
      <c r="CZ7" s="420"/>
      <c r="DA7" s="421"/>
      <c r="DB7" s="419">
        <v>5032621</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274361</v>
      </c>
      <c r="BO8" s="420"/>
      <c r="BP8" s="420"/>
      <c r="BQ8" s="420"/>
      <c r="BR8" s="420"/>
      <c r="BS8" s="420"/>
      <c r="BT8" s="420"/>
      <c r="BU8" s="421"/>
      <c r="BV8" s="419">
        <v>278942</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0.34</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14219</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-4581</v>
      </c>
      <c r="BO9" s="420"/>
      <c r="BP9" s="420"/>
      <c r="BQ9" s="420"/>
      <c r="BR9" s="420"/>
      <c r="BS9" s="420"/>
      <c r="BT9" s="420"/>
      <c r="BU9" s="421"/>
      <c r="BV9" s="419">
        <v>-122675</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12.7</v>
      </c>
      <c r="CU9" s="417"/>
      <c r="CV9" s="417"/>
      <c r="CW9" s="417"/>
      <c r="CX9" s="417"/>
      <c r="CY9" s="417"/>
      <c r="CZ9" s="417"/>
      <c r="DA9" s="418"/>
      <c r="DB9" s="416">
        <v>13.8</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15291</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52</v>
      </c>
      <c r="BO10" s="420"/>
      <c r="BP10" s="420"/>
      <c r="BQ10" s="420"/>
      <c r="BR10" s="420"/>
      <c r="BS10" s="420"/>
      <c r="BT10" s="420"/>
      <c r="BU10" s="421"/>
      <c r="BV10" s="419">
        <v>28</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23240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14127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114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13899</v>
      </c>
      <c r="S13" s="507"/>
      <c r="T13" s="507"/>
      <c r="U13" s="507"/>
      <c r="V13" s="508"/>
      <c r="W13" s="509" t="s">
        <v>131</v>
      </c>
      <c r="X13" s="405"/>
      <c r="Y13" s="405"/>
      <c r="Z13" s="405"/>
      <c r="AA13" s="405"/>
      <c r="AB13" s="406"/>
      <c r="AC13" s="372">
        <v>265</v>
      </c>
      <c r="AD13" s="373"/>
      <c r="AE13" s="373"/>
      <c r="AF13" s="373"/>
      <c r="AG13" s="374"/>
      <c r="AH13" s="372">
        <v>312</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-4529</v>
      </c>
      <c r="BO13" s="420"/>
      <c r="BP13" s="420"/>
      <c r="BQ13" s="420"/>
      <c r="BR13" s="420"/>
      <c r="BS13" s="420"/>
      <c r="BT13" s="420"/>
      <c r="BU13" s="421"/>
      <c r="BV13" s="419">
        <v>-99407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10.4</v>
      </c>
      <c r="CU13" s="417"/>
      <c r="CV13" s="417"/>
      <c r="CW13" s="417"/>
      <c r="CX13" s="417"/>
      <c r="CY13" s="417"/>
      <c r="CZ13" s="417"/>
      <c r="DA13" s="418"/>
      <c r="DB13" s="416">
        <v>10.9</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14340</v>
      </c>
      <c r="S14" s="507"/>
      <c r="T14" s="507"/>
      <c r="U14" s="507"/>
      <c r="V14" s="508"/>
      <c r="W14" s="510"/>
      <c r="X14" s="408"/>
      <c r="Y14" s="408"/>
      <c r="Z14" s="408"/>
      <c r="AA14" s="408"/>
      <c r="AB14" s="409"/>
      <c r="AC14" s="499">
        <v>3.8</v>
      </c>
      <c r="AD14" s="500"/>
      <c r="AE14" s="500"/>
      <c r="AF14" s="500"/>
      <c r="AG14" s="501"/>
      <c r="AH14" s="499">
        <v>4.0999999999999996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61.7</v>
      </c>
      <c r="CU14" s="517"/>
      <c r="CV14" s="517"/>
      <c r="CW14" s="517"/>
      <c r="CX14" s="517"/>
      <c r="CY14" s="517"/>
      <c r="CZ14" s="517"/>
      <c r="DA14" s="518"/>
      <c r="DB14" s="516">
        <v>68.2</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14151</v>
      </c>
      <c r="S15" s="507"/>
      <c r="T15" s="507"/>
      <c r="U15" s="507"/>
      <c r="V15" s="508"/>
      <c r="W15" s="509" t="s">
        <v>137</v>
      </c>
      <c r="X15" s="405"/>
      <c r="Y15" s="405"/>
      <c r="Z15" s="405"/>
      <c r="AA15" s="405"/>
      <c r="AB15" s="406"/>
      <c r="AC15" s="372">
        <v>2271</v>
      </c>
      <c r="AD15" s="373"/>
      <c r="AE15" s="373"/>
      <c r="AF15" s="373"/>
      <c r="AG15" s="374"/>
      <c r="AH15" s="372">
        <v>2465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1638273</v>
      </c>
      <c r="BO15" s="449"/>
      <c r="BP15" s="449"/>
      <c r="BQ15" s="449"/>
      <c r="BR15" s="449"/>
      <c r="BS15" s="449"/>
      <c r="BT15" s="449"/>
      <c r="BU15" s="450"/>
      <c r="BV15" s="448">
        <v>1580855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32.299999999999997</v>
      </c>
      <c r="AD16" s="500"/>
      <c r="AE16" s="500"/>
      <c r="AF16" s="500"/>
      <c r="AG16" s="501"/>
      <c r="AH16" s="499">
        <v>32.5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4633858</v>
      </c>
      <c r="BO16" s="420"/>
      <c r="BP16" s="420"/>
      <c r="BQ16" s="420"/>
      <c r="BR16" s="420"/>
      <c r="BS16" s="420"/>
      <c r="BT16" s="420"/>
      <c r="BU16" s="421"/>
      <c r="BV16" s="419">
        <v>4583538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4491</v>
      </c>
      <c r="AD17" s="373"/>
      <c r="AE17" s="373"/>
      <c r="AF17" s="373"/>
      <c r="AG17" s="374"/>
      <c r="AH17" s="372">
        <v>4816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2040833</v>
      </c>
      <c r="BO17" s="420"/>
      <c r="BP17" s="420"/>
      <c r="BQ17" s="420"/>
      <c r="BR17" s="420"/>
      <c r="BS17" s="420"/>
      <c r="BT17" s="420"/>
      <c r="BU17" s="421"/>
      <c r="BV17" s="419">
        <v>1970149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112</v>
      </c>
      <c r="M18" s="472"/>
      <c r="N18" s="472"/>
      <c r="O18" s="472"/>
      <c r="P18" s="472"/>
      <c r="Q18" s="472"/>
      <c r="R18" s="473"/>
      <c r="S18" s="473"/>
      <c r="T18" s="473"/>
      <c r="U18" s="473"/>
      <c r="V18" s="474"/>
      <c r="W18" s="490"/>
      <c r="X18" s="491"/>
      <c r="Y18" s="491"/>
      <c r="Z18" s="491"/>
      <c r="AA18" s="491"/>
      <c r="AB18" s="515"/>
      <c r="AC18" s="389">
        <v>63.9</v>
      </c>
      <c r="AD18" s="390"/>
      <c r="AE18" s="390"/>
      <c r="AF18" s="390"/>
      <c r="AG18" s="475"/>
      <c r="AH18" s="389">
        <v>63.4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4414052</v>
      </c>
      <c r="BO18" s="420"/>
      <c r="BP18" s="420"/>
      <c r="BQ18" s="420"/>
      <c r="BR18" s="420"/>
      <c r="BS18" s="420"/>
      <c r="BT18" s="420"/>
      <c r="BU18" s="421"/>
      <c r="BV18" s="419">
        <v>4323325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127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6174517</v>
      </c>
      <c r="BO19" s="420"/>
      <c r="BP19" s="420"/>
      <c r="BQ19" s="420"/>
      <c r="BR19" s="420"/>
      <c r="BS19" s="420"/>
      <c r="BT19" s="420"/>
      <c r="BU19" s="421"/>
      <c r="BV19" s="419">
        <v>6075941</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5638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9553230</v>
      </c>
      <c r="BO22" s="449"/>
      <c r="BP22" s="449"/>
      <c r="BQ22" s="449"/>
      <c r="BR22" s="449"/>
      <c r="BS22" s="449"/>
      <c r="BT22" s="449"/>
      <c r="BU22" s="450"/>
      <c r="BV22" s="448">
        <v>9929482</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7060328</v>
      </c>
      <c r="BO23" s="420"/>
      <c r="BP23" s="420"/>
      <c r="BQ23" s="420"/>
      <c r="BR23" s="420"/>
      <c r="BS23" s="420"/>
      <c r="BT23" s="420"/>
      <c r="BU23" s="421"/>
      <c r="BV23" s="419">
        <v>7228401</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6850</v>
      </c>
      <c r="R24" s="373"/>
      <c r="S24" s="373"/>
      <c r="T24" s="373"/>
      <c r="U24" s="373"/>
      <c r="V24" s="374"/>
      <c r="W24" s="462"/>
      <c r="X24" s="399"/>
      <c r="Y24" s="400"/>
      <c r="Z24" s="375" t="s">
        <v>162</v>
      </c>
      <c r="AA24" s="376"/>
      <c r="AB24" s="376"/>
      <c r="AC24" s="376"/>
      <c r="AD24" s="376"/>
      <c r="AE24" s="376"/>
      <c r="AF24" s="376"/>
      <c r="AG24" s="377"/>
      <c r="AH24" s="372">
        <v>149</v>
      </c>
      <c r="AI24" s="373"/>
      <c r="AJ24" s="373"/>
      <c r="AK24" s="373"/>
      <c r="AL24" s="374"/>
      <c r="AM24" s="372">
        <v>466370</v>
      </c>
      <c r="AN24" s="373"/>
      <c r="AO24" s="373"/>
      <c r="AP24" s="373"/>
      <c r="AQ24" s="373"/>
      <c r="AR24" s="374"/>
      <c r="AS24" s="372">
        <v>3130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6971531</v>
      </c>
      <c r="BO24" s="420"/>
      <c r="BP24" s="420"/>
      <c r="BQ24" s="420"/>
      <c r="BR24" s="420"/>
      <c r="BS24" s="420"/>
      <c r="BT24" s="420"/>
      <c r="BU24" s="421"/>
      <c r="BV24" s="419">
        <v>7087616</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5800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350232</v>
      </c>
      <c r="BO25" s="449"/>
      <c r="BP25" s="449"/>
      <c r="BQ25" s="449"/>
      <c r="BR25" s="449"/>
      <c r="BS25" s="449"/>
      <c r="BT25" s="449"/>
      <c r="BU25" s="450"/>
      <c r="BV25" s="448">
        <v>145810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5380</v>
      </c>
      <c r="R26" s="373"/>
      <c r="S26" s="373"/>
      <c r="T26" s="373"/>
      <c r="U26" s="373"/>
      <c r="V26" s="374"/>
      <c r="W26" s="462"/>
      <c r="X26" s="399"/>
      <c r="Y26" s="400"/>
      <c r="Z26" s="375" t="s">
        <v>168</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2950</v>
      </c>
      <c r="R27" s="373"/>
      <c r="S27" s="373"/>
      <c r="T27" s="373"/>
      <c r="U27" s="373"/>
      <c r="V27" s="374"/>
      <c r="W27" s="462"/>
      <c r="X27" s="399"/>
      <c r="Y27" s="400"/>
      <c r="Z27" s="375" t="s">
        <v>171</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480000</v>
      </c>
      <c r="BO27" s="454"/>
      <c r="BP27" s="454"/>
      <c r="BQ27" s="454"/>
      <c r="BR27" s="454"/>
      <c r="BS27" s="454"/>
      <c r="BT27" s="454"/>
      <c r="BU27" s="455"/>
      <c r="BV27" s="453">
        <v>480000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2400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957564</v>
      </c>
      <c r="BO28" s="449"/>
      <c r="BP28" s="449"/>
      <c r="BQ28" s="449"/>
      <c r="BR28" s="449"/>
      <c r="BS28" s="449"/>
      <c r="BT28" s="449"/>
      <c r="BU28" s="450"/>
      <c r="BV28" s="448">
        <v>957512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11</v>
      </c>
      <c r="M29" s="373"/>
      <c r="N29" s="373"/>
      <c r="O29" s="373"/>
      <c r="P29" s="374"/>
      <c r="Q29" s="372">
        <v>2200</v>
      </c>
      <c r="R29" s="373"/>
      <c r="S29" s="373"/>
      <c r="T29" s="373"/>
      <c r="U29" s="373"/>
      <c r="V29" s="374"/>
      <c r="W29" s="463"/>
      <c r="X29" s="464"/>
      <c r="Y29" s="465"/>
      <c r="Z29" s="375" t="s">
        <v>177</v>
      </c>
      <c r="AA29" s="376"/>
      <c r="AB29" s="376"/>
      <c r="AC29" s="376"/>
      <c r="AD29" s="376"/>
      <c r="AE29" s="376"/>
      <c r="AF29" s="376"/>
      <c r="AG29" s="377"/>
      <c r="AH29" s="372">
        <v>149</v>
      </c>
      <c r="AI29" s="373"/>
      <c r="AJ29" s="373"/>
      <c r="AK29" s="373"/>
      <c r="AL29" s="374"/>
      <c r="AM29" s="372">
        <v>466370</v>
      </c>
      <c r="AN29" s="373"/>
      <c r="AO29" s="373"/>
      <c r="AP29" s="373"/>
      <c r="AQ29" s="373"/>
      <c r="AR29" s="374"/>
      <c r="AS29" s="372">
        <v>3130</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568583</v>
      </c>
      <c r="BO29" s="420"/>
      <c r="BP29" s="420"/>
      <c r="BQ29" s="420"/>
      <c r="BR29" s="420"/>
      <c r="BS29" s="420"/>
      <c r="BT29" s="420"/>
      <c r="BU29" s="421"/>
      <c r="BV29" s="419">
        <v>567994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1098255</v>
      </c>
      <c r="BO30" s="454"/>
      <c r="BP30" s="454"/>
      <c r="BQ30" s="454"/>
      <c r="BR30" s="454"/>
      <c r="BS30" s="454"/>
      <c r="BT30" s="454"/>
      <c r="BU30" s="455"/>
      <c r="BV30" s="453">
        <v>1030512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6</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10</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f>IF(BG34="","",MAX(C34:D43,U34:V43,AM34:AN43)+1)</f>
        <v>11</v>
      </c>
      <c r="BF34" s="367"/>
      <c r="BG34" s="368" t="str">
        <f>IF('各会計、関係団体の財政状況及び健全化判断比率'!B33="","",'各会計、関係団体の財政状況及び健全化判断比率'!B33)</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15</v>
      </c>
      <c r="BX34" s="367"/>
      <c r="BY34" s="368" t="str">
        <f>IF('各会計、関係団体の財政状況及び健全化判断比率'!B68="","",'各会計、関係団体の財政状況及び健全化判断比率'!B68)</f>
        <v>三郡衛生組合（一般会計）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25</v>
      </c>
      <c r="CP34" s="367"/>
      <c r="CQ34" s="368" t="str">
        <f>IF('各会計、関係団体の財政状況及び健全化判断比率'!BS7="","",'各会計、関係団体の財政状況及び健全化判断比率'!BS7)</f>
        <v>（株）富士川</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奨学金特別会計</v>
      </c>
      <c r="F35" s="368"/>
      <c r="G35" s="368"/>
      <c r="H35" s="368"/>
      <c r="I35" s="368"/>
      <c r="J35" s="368"/>
      <c r="K35" s="368"/>
      <c r="L35" s="368"/>
      <c r="M35" s="368"/>
      <c r="N35" s="368"/>
      <c r="O35" s="368"/>
      <c r="P35" s="368"/>
      <c r="Q35" s="368"/>
      <c r="R35" s="368"/>
      <c r="S35" s="368"/>
      <c r="T35" s="181"/>
      <c r="U35" s="367">
        <f>IF(W35="","",U34+1)</f>
        <v>7</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12</v>
      </c>
      <c r="BF35" s="367"/>
      <c r="BG35" s="368" t="str">
        <f>IF('各会計、関係団体の財政状況及び健全化判断比率'!B34="","",'各会計、関係団体の財政状況及び健全化判断比率'!B34)</f>
        <v>下水道事業特別会計</v>
      </c>
      <c r="BH35" s="368"/>
      <c r="BI35" s="368"/>
      <c r="BJ35" s="368"/>
      <c r="BK35" s="368"/>
      <c r="BL35" s="368"/>
      <c r="BM35" s="368"/>
      <c r="BN35" s="368"/>
      <c r="BO35" s="368"/>
      <c r="BP35" s="368"/>
      <c r="BQ35" s="368"/>
      <c r="BR35" s="368"/>
      <c r="BS35" s="368"/>
      <c r="BT35" s="368"/>
      <c r="BU35" s="368"/>
      <c r="BV35" s="181"/>
      <c r="BW35" s="367">
        <f t="shared" ref="BW35:BW43" si="2">IF(BY35="","",BW34+1)</f>
        <v>16</v>
      </c>
      <c r="BX35" s="367"/>
      <c r="BY35" s="368" t="str">
        <f>IF('各会計、関係団体の財政状況及び健全化判断比率'!B69="","",'各会計、関係団体の財政状況及び健全化判断比率'!B69)</f>
        <v>三郡衛生組合（し尿処理事業特別会計）</v>
      </c>
      <c r="BZ35" s="368"/>
      <c r="CA35" s="368"/>
      <c r="CB35" s="368"/>
      <c r="CC35" s="368"/>
      <c r="CD35" s="368"/>
      <c r="CE35" s="368"/>
      <c r="CF35" s="368"/>
      <c r="CG35" s="368"/>
      <c r="CH35" s="368"/>
      <c r="CI35" s="368"/>
      <c r="CJ35" s="368"/>
      <c r="CK35" s="368"/>
      <c r="CL35" s="368"/>
      <c r="CM35" s="368"/>
      <c r="CN35" s="181"/>
      <c r="CO35" s="367">
        <f t="shared" ref="CO35:CO43" si="3">IF(CQ35="","",CO34+1)</f>
        <v>26</v>
      </c>
      <c r="CP35" s="367"/>
      <c r="CQ35" s="368" t="str">
        <f>IF('各会計、関係団体の財政状況及び健全化判断比率'!BS8="","",'各会計、関係団体の財政状況及び健全化判断比率'!BS8)</f>
        <v>一般社団法人ふじかわ</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かじかの湯事業特別会計</v>
      </c>
      <c r="F36" s="368"/>
      <c r="G36" s="368"/>
      <c r="H36" s="368"/>
      <c r="I36" s="368"/>
      <c r="J36" s="368"/>
      <c r="K36" s="368"/>
      <c r="L36" s="368"/>
      <c r="M36" s="368"/>
      <c r="N36" s="368"/>
      <c r="O36" s="368"/>
      <c r="P36" s="368"/>
      <c r="Q36" s="368"/>
      <c r="R36" s="368"/>
      <c r="S36" s="368"/>
      <c r="T36" s="181"/>
      <c r="U36" s="367">
        <f t="shared" ref="U36:U43" si="4">IF(W36="","",U35+1)</f>
        <v>8</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f t="shared" si="1"/>
        <v>13</v>
      </c>
      <c r="BF36" s="367"/>
      <c r="BG36" s="368" t="str">
        <f>IF('各会計、関係団体の財政状況及び健全化判断比率'!B35="","",'各会計、関係団体の財政状況及び健全化判断比率'!B35)</f>
        <v>営農飲雑用水事業特別会計</v>
      </c>
      <c r="BH36" s="368"/>
      <c r="BI36" s="368"/>
      <c r="BJ36" s="368"/>
      <c r="BK36" s="368"/>
      <c r="BL36" s="368"/>
      <c r="BM36" s="368"/>
      <c r="BN36" s="368"/>
      <c r="BO36" s="368"/>
      <c r="BP36" s="368"/>
      <c r="BQ36" s="368"/>
      <c r="BR36" s="368"/>
      <c r="BS36" s="368"/>
      <c r="BT36" s="368"/>
      <c r="BU36" s="368"/>
      <c r="BV36" s="181"/>
      <c r="BW36" s="367">
        <f t="shared" si="2"/>
        <v>17</v>
      </c>
      <c r="BX36" s="367"/>
      <c r="BY36" s="368" t="str">
        <f>IF('各会計、関係団体の財政状況及び健全化判断比率'!B70="","",'各会計、関係団体の財政状況及び健全化判断比率'!B70)</f>
        <v>三郡衛生組合（火葬事業特別会計）</v>
      </c>
      <c r="BZ36" s="368"/>
      <c r="CA36" s="368"/>
      <c r="CB36" s="368"/>
      <c r="CC36" s="368"/>
      <c r="CD36" s="368"/>
      <c r="CE36" s="368"/>
      <c r="CF36" s="368"/>
      <c r="CG36" s="368"/>
      <c r="CH36" s="368"/>
      <c r="CI36" s="368"/>
      <c r="CJ36" s="368"/>
      <c r="CK36" s="368"/>
      <c r="CL36" s="368"/>
      <c r="CM36" s="368"/>
      <c r="CN36" s="181"/>
      <c r="CO36" s="367">
        <f t="shared" si="3"/>
        <v>27</v>
      </c>
      <c r="CP36" s="367"/>
      <c r="CQ36" s="368" t="str">
        <f>IF('各会計、関係団体の財政状況及び健全化判断比率'!BS9="","",'各会計、関係団体の財政状況及び健全化判断比率'!BS9)</f>
        <v>（株）ふじかわまちづくり公社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f>IF(E37="","",C36+1)</f>
        <v>4</v>
      </c>
      <c r="D37" s="367"/>
      <c r="E37" s="368" t="str">
        <f>IF('各会計、関係団体の財政状況及び健全化判断比率'!B10="","",'各会計、関係団体の財政状況及び健全化判断比率'!B10)</f>
        <v>峡南地区通級指導教室共同設置特別会計</v>
      </c>
      <c r="F37" s="368"/>
      <c r="G37" s="368"/>
      <c r="H37" s="368"/>
      <c r="I37" s="368"/>
      <c r="J37" s="368"/>
      <c r="K37" s="368"/>
      <c r="L37" s="368"/>
      <c r="M37" s="368"/>
      <c r="N37" s="368"/>
      <c r="O37" s="368"/>
      <c r="P37" s="368"/>
      <c r="Q37" s="368"/>
      <c r="R37" s="368"/>
      <c r="S37" s="368"/>
      <c r="T37" s="181"/>
      <c r="U37" s="367">
        <f t="shared" si="4"/>
        <v>9</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f t="shared" si="1"/>
        <v>14</v>
      </c>
      <c r="BF37" s="367"/>
      <c r="BG37" s="368" t="str">
        <f>IF('各会計、関係団体の財政状況及び健全化判断比率'!B36="","",'各会計、関係団体の財政状況及び健全化判断比率'!B36)</f>
        <v>箱原農業集落排水事業特別会計</v>
      </c>
      <c r="BH37" s="368"/>
      <c r="BI37" s="368"/>
      <c r="BJ37" s="368"/>
      <c r="BK37" s="368"/>
      <c r="BL37" s="368"/>
      <c r="BM37" s="368"/>
      <c r="BN37" s="368"/>
      <c r="BO37" s="368"/>
      <c r="BP37" s="368"/>
      <c r="BQ37" s="368"/>
      <c r="BR37" s="368"/>
      <c r="BS37" s="368"/>
      <c r="BT37" s="368"/>
      <c r="BU37" s="368"/>
      <c r="BV37" s="181"/>
      <c r="BW37" s="367">
        <f t="shared" si="2"/>
        <v>18</v>
      </c>
      <c r="BX37" s="367"/>
      <c r="BY37" s="368" t="str">
        <f>IF('各会計、関係団体の財政状況及び健全化判断比率'!B71="","",'各会計、関係団体の財政状況及び健全化判断比率'!B71)</f>
        <v>中巨摩地区広域事務組合（一般会計）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f t="shared" ref="C38:C43" si="5">IF(E38="","",C37+1)</f>
        <v>5</v>
      </c>
      <c r="D38" s="367"/>
      <c r="E38" s="368" t="str">
        <f>IF('各会計、関係団体の財政状況及び健全化判断比率'!B11="","",'各会計、関係団体の財政状況及び健全化判断比率'!B11)</f>
        <v>峡南地区充指導主事共同設置特別会計</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19</v>
      </c>
      <c r="BX38" s="367"/>
      <c r="BY38" s="368" t="str">
        <f>IF('各会計、関係団体の財政状況及び健全化判断比率'!B72="","",'各会計、関係団体の財政状況及び健全化判断比率'!B72)</f>
        <v>中巨摩地区広域事務組合（ごみ処理事業特別会計）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20</v>
      </c>
      <c r="BX39" s="367"/>
      <c r="BY39" s="368" t="str">
        <f>IF('各会計、関係団体の財政状況及び健全化判断比率'!B73="","",'各会計、関係団体の財政状況及び健全化判断比率'!B73)</f>
        <v>中巨摩地区広域事務組合（地区公園事業特別会計）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21</v>
      </c>
      <c r="BX40" s="367"/>
      <c r="BY40" s="368" t="str">
        <f>IF('各会計、関係団体の財政状況及び健全化判断比率'!B74="","",'各会計、関係団体の財政状況及び健全化判断比率'!B74)</f>
        <v>中巨摩地区広域事務組合（老人福祉事業特別会計）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22</v>
      </c>
      <c r="BX41" s="367"/>
      <c r="BY41" s="368" t="str">
        <f>IF('各会計、関係団体の財政状況及び健全化判断比率'!B75="","",'各会計、関係団体の財政状況及び健全化判断比率'!B75)</f>
        <v>中巨摩地区広域事務組合（勤労青少年センター事業特別会計）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23</v>
      </c>
      <c r="BX42" s="367"/>
      <c r="BY42" s="368" t="str">
        <f>IF('各会計、関係団体の財政状況及び健全化判断比率'!B76="","",'各会計、関係団体の財政状況及び健全化判断比率'!B76)</f>
        <v>中巨摩地区広域事務組合（し尿処理事業特別会計）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24</v>
      </c>
      <c r="BX43" s="367"/>
      <c r="BY43" s="368" t="str">
        <f>IF('各会計、関係団体の財政状況及び健全化判断比率'!B77="","",'各会計、関係団体の財政状況及び健全化判断比率'!B77)</f>
        <v>峡南広域行政組合（一般会計）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E1fisJa1lwVFwm0pFGkJQMk8ADn/iB6w75TlexsCTwLuPrT7IQVvPW4fRhd63qbuizUBevQQZLBxIgHc0Kn1fw==" saltValue="J84+AJXjHfQUiO+hoxL51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1608073</v>
      </c>
      <c r="S5" s="677"/>
      <c r="T5" s="677"/>
      <c r="U5" s="677"/>
      <c r="V5" s="677"/>
      <c r="W5" s="677"/>
      <c r="X5" s="677"/>
      <c r="Y5" s="702"/>
      <c r="Z5" s="715">
        <v>18.399999999999999</v>
      </c>
      <c r="AA5" s="715"/>
      <c r="AB5" s="715"/>
      <c r="AC5" s="715"/>
      <c r="AD5" s="716">
        <v>1527005</v>
      </c>
      <c r="AE5" s="716"/>
      <c r="AF5" s="716"/>
      <c r="AG5" s="716"/>
      <c r="AH5" s="716"/>
      <c r="AI5" s="716"/>
      <c r="AJ5" s="716"/>
      <c r="AK5" s="716"/>
      <c r="AL5" s="703">
        <v>30.2</v>
      </c>
      <c r="AM5" s="685"/>
      <c r="AN5" s="685"/>
      <c r="AO5" s="704"/>
      <c r="AP5" s="679" t="s">
        <v>216</v>
      </c>
      <c r="AQ5" s="680"/>
      <c r="AR5" s="680"/>
      <c r="AS5" s="680"/>
      <c r="AT5" s="680"/>
      <c r="AU5" s="680"/>
      <c r="AV5" s="680"/>
      <c r="AW5" s="680"/>
      <c r="AX5" s="680"/>
      <c r="AY5" s="680"/>
      <c r="AZ5" s="680"/>
      <c r="BA5" s="680"/>
      <c r="BB5" s="680"/>
      <c r="BC5" s="680"/>
      <c r="BD5" s="680"/>
      <c r="BE5" s="680"/>
      <c r="BF5" s="681"/>
      <c r="BG5" s="621">
        <v>1526731</v>
      </c>
      <c r="BH5" s="622"/>
      <c r="BI5" s="622"/>
      <c r="BJ5" s="622"/>
      <c r="BK5" s="622"/>
      <c r="BL5" s="622"/>
      <c r="BM5" s="622"/>
      <c r="BN5" s="623"/>
      <c r="BO5" s="659">
        <v>94.9</v>
      </c>
      <c r="BP5" s="659"/>
      <c r="BQ5" s="659"/>
      <c r="BR5" s="659"/>
      <c r="BS5" s="660" t="s">
        <v>122</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80570</v>
      </c>
      <c r="S6" s="622"/>
      <c r="T6" s="622"/>
      <c r="U6" s="622"/>
      <c r="V6" s="622"/>
      <c r="W6" s="622"/>
      <c r="X6" s="622"/>
      <c r="Y6" s="623"/>
      <c r="Z6" s="659">
        <v>0.9</v>
      </c>
      <c r="AA6" s="659"/>
      <c r="AB6" s="659"/>
      <c r="AC6" s="659"/>
      <c r="AD6" s="660">
        <v>80570</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1526731</v>
      </c>
      <c r="BH6" s="622"/>
      <c r="BI6" s="622"/>
      <c r="BJ6" s="622"/>
      <c r="BK6" s="622"/>
      <c r="BL6" s="622"/>
      <c r="BM6" s="622"/>
      <c r="BN6" s="623"/>
      <c r="BO6" s="659">
        <v>94.9</v>
      </c>
      <c r="BP6" s="659"/>
      <c r="BQ6" s="659"/>
      <c r="BR6" s="659"/>
      <c r="BS6" s="660" t="s">
        <v>122</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65669</v>
      </c>
      <c r="CS6" s="622"/>
      <c r="CT6" s="622"/>
      <c r="CU6" s="622"/>
      <c r="CV6" s="622"/>
      <c r="CW6" s="622"/>
      <c r="CX6" s="622"/>
      <c r="CY6" s="623"/>
      <c r="CZ6" s="703">
        <v>0.8</v>
      </c>
      <c r="DA6" s="685"/>
      <c r="DB6" s="685"/>
      <c r="DC6" s="705"/>
      <c r="DD6" s="627" t="s">
        <v>122</v>
      </c>
      <c r="DE6" s="622"/>
      <c r="DF6" s="622"/>
      <c r="DG6" s="622"/>
      <c r="DH6" s="622"/>
      <c r="DI6" s="622"/>
      <c r="DJ6" s="622"/>
      <c r="DK6" s="622"/>
      <c r="DL6" s="622"/>
      <c r="DM6" s="622"/>
      <c r="DN6" s="622"/>
      <c r="DO6" s="622"/>
      <c r="DP6" s="623"/>
      <c r="DQ6" s="627">
        <v>65669</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584</v>
      </c>
      <c r="S7" s="622"/>
      <c r="T7" s="622"/>
      <c r="U7" s="622"/>
      <c r="V7" s="622"/>
      <c r="W7" s="622"/>
      <c r="X7" s="622"/>
      <c r="Y7" s="623"/>
      <c r="Z7" s="659">
        <v>0</v>
      </c>
      <c r="AA7" s="659"/>
      <c r="AB7" s="659"/>
      <c r="AC7" s="659"/>
      <c r="AD7" s="660">
        <v>584</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765027</v>
      </c>
      <c r="BH7" s="622"/>
      <c r="BI7" s="622"/>
      <c r="BJ7" s="622"/>
      <c r="BK7" s="622"/>
      <c r="BL7" s="622"/>
      <c r="BM7" s="622"/>
      <c r="BN7" s="623"/>
      <c r="BO7" s="659">
        <v>47.6</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1324217</v>
      </c>
      <c r="CS7" s="622"/>
      <c r="CT7" s="622"/>
      <c r="CU7" s="622"/>
      <c r="CV7" s="622"/>
      <c r="CW7" s="622"/>
      <c r="CX7" s="622"/>
      <c r="CY7" s="623"/>
      <c r="CZ7" s="659">
        <v>15.9</v>
      </c>
      <c r="DA7" s="659"/>
      <c r="DB7" s="659"/>
      <c r="DC7" s="659"/>
      <c r="DD7" s="627">
        <v>246049</v>
      </c>
      <c r="DE7" s="622"/>
      <c r="DF7" s="622"/>
      <c r="DG7" s="622"/>
      <c r="DH7" s="622"/>
      <c r="DI7" s="622"/>
      <c r="DJ7" s="622"/>
      <c r="DK7" s="622"/>
      <c r="DL7" s="622"/>
      <c r="DM7" s="622"/>
      <c r="DN7" s="622"/>
      <c r="DO7" s="622"/>
      <c r="DP7" s="623"/>
      <c r="DQ7" s="627">
        <v>872587</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10283</v>
      </c>
      <c r="S8" s="622"/>
      <c r="T8" s="622"/>
      <c r="U8" s="622"/>
      <c r="V8" s="622"/>
      <c r="W8" s="622"/>
      <c r="X8" s="622"/>
      <c r="Y8" s="623"/>
      <c r="Z8" s="659">
        <v>0.1</v>
      </c>
      <c r="AA8" s="659"/>
      <c r="AB8" s="659"/>
      <c r="AC8" s="659"/>
      <c r="AD8" s="660">
        <v>10283</v>
      </c>
      <c r="AE8" s="660"/>
      <c r="AF8" s="660"/>
      <c r="AG8" s="660"/>
      <c r="AH8" s="660"/>
      <c r="AI8" s="660"/>
      <c r="AJ8" s="660"/>
      <c r="AK8" s="660"/>
      <c r="AL8" s="624">
        <v>0.2</v>
      </c>
      <c r="AM8" s="625"/>
      <c r="AN8" s="625"/>
      <c r="AO8" s="661"/>
      <c r="AP8" s="618" t="s">
        <v>227</v>
      </c>
      <c r="AQ8" s="619"/>
      <c r="AR8" s="619"/>
      <c r="AS8" s="619"/>
      <c r="AT8" s="619"/>
      <c r="AU8" s="619"/>
      <c r="AV8" s="619"/>
      <c r="AW8" s="619"/>
      <c r="AX8" s="619"/>
      <c r="AY8" s="619"/>
      <c r="AZ8" s="619"/>
      <c r="BA8" s="619"/>
      <c r="BB8" s="619"/>
      <c r="BC8" s="619"/>
      <c r="BD8" s="619"/>
      <c r="BE8" s="619"/>
      <c r="BF8" s="620"/>
      <c r="BG8" s="621">
        <v>26172</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2348542</v>
      </c>
      <c r="CS8" s="622"/>
      <c r="CT8" s="622"/>
      <c r="CU8" s="622"/>
      <c r="CV8" s="622"/>
      <c r="CW8" s="622"/>
      <c r="CX8" s="622"/>
      <c r="CY8" s="623"/>
      <c r="CZ8" s="659">
        <v>28.3</v>
      </c>
      <c r="DA8" s="659"/>
      <c r="DB8" s="659"/>
      <c r="DC8" s="659"/>
      <c r="DD8" s="627">
        <v>15968</v>
      </c>
      <c r="DE8" s="622"/>
      <c r="DF8" s="622"/>
      <c r="DG8" s="622"/>
      <c r="DH8" s="622"/>
      <c r="DI8" s="622"/>
      <c r="DJ8" s="622"/>
      <c r="DK8" s="622"/>
      <c r="DL8" s="622"/>
      <c r="DM8" s="622"/>
      <c r="DN8" s="622"/>
      <c r="DO8" s="622"/>
      <c r="DP8" s="623"/>
      <c r="DQ8" s="627">
        <v>1433919</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11837</v>
      </c>
      <c r="S9" s="622"/>
      <c r="T9" s="622"/>
      <c r="U9" s="622"/>
      <c r="V9" s="622"/>
      <c r="W9" s="622"/>
      <c r="X9" s="622"/>
      <c r="Y9" s="623"/>
      <c r="Z9" s="659">
        <v>0.1</v>
      </c>
      <c r="AA9" s="659"/>
      <c r="AB9" s="659"/>
      <c r="AC9" s="659"/>
      <c r="AD9" s="660">
        <v>11837</v>
      </c>
      <c r="AE9" s="660"/>
      <c r="AF9" s="660"/>
      <c r="AG9" s="660"/>
      <c r="AH9" s="660"/>
      <c r="AI9" s="660"/>
      <c r="AJ9" s="660"/>
      <c r="AK9" s="660"/>
      <c r="AL9" s="624">
        <v>0.2</v>
      </c>
      <c r="AM9" s="625"/>
      <c r="AN9" s="625"/>
      <c r="AO9" s="661"/>
      <c r="AP9" s="618" t="s">
        <v>230</v>
      </c>
      <c r="AQ9" s="619"/>
      <c r="AR9" s="619"/>
      <c r="AS9" s="619"/>
      <c r="AT9" s="619"/>
      <c r="AU9" s="619"/>
      <c r="AV9" s="619"/>
      <c r="AW9" s="619"/>
      <c r="AX9" s="619"/>
      <c r="AY9" s="619"/>
      <c r="AZ9" s="619"/>
      <c r="BA9" s="619"/>
      <c r="BB9" s="619"/>
      <c r="BC9" s="619"/>
      <c r="BD9" s="619"/>
      <c r="BE9" s="619"/>
      <c r="BF9" s="620"/>
      <c r="BG9" s="621">
        <v>676668</v>
      </c>
      <c r="BH9" s="622"/>
      <c r="BI9" s="622"/>
      <c r="BJ9" s="622"/>
      <c r="BK9" s="622"/>
      <c r="BL9" s="622"/>
      <c r="BM9" s="622"/>
      <c r="BN9" s="623"/>
      <c r="BO9" s="659">
        <v>42.1</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1042786</v>
      </c>
      <c r="CS9" s="622"/>
      <c r="CT9" s="622"/>
      <c r="CU9" s="622"/>
      <c r="CV9" s="622"/>
      <c r="CW9" s="622"/>
      <c r="CX9" s="622"/>
      <c r="CY9" s="623"/>
      <c r="CZ9" s="659">
        <v>12.5</v>
      </c>
      <c r="DA9" s="659"/>
      <c r="DB9" s="659"/>
      <c r="DC9" s="659"/>
      <c r="DD9" s="627" t="s">
        <v>122</v>
      </c>
      <c r="DE9" s="622"/>
      <c r="DF9" s="622"/>
      <c r="DG9" s="622"/>
      <c r="DH9" s="622"/>
      <c r="DI9" s="622"/>
      <c r="DJ9" s="622"/>
      <c r="DK9" s="622"/>
      <c r="DL9" s="622"/>
      <c r="DM9" s="622"/>
      <c r="DN9" s="622"/>
      <c r="DO9" s="622"/>
      <c r="DP9" s="623"/>
      <c r="DQ9" s="627">
        <v>911139</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36469</v>
      </c>
      <c r="BH10" s="622"/>
      <c r="BI10" s="622"/>
      <c r="BJ10" s="622"/>
      <c r="BK10" s="622"/>
      <c r="BL10" s="622"/>
      <c r="BM10" s="622"/>
      <c r="BN10" s="623"/>
      <c r="BO10" s="659">
        <v>2.2999999999999998</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8000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354566</v>
      </c>
      <c r="S11" s="622"/>
      <c r="T11" s="622"/>
      <c r="U11" s="622"/>
      <c r="V11" s="622"/>
      <c r="W11" s="622"/>
      <c r="X11" s="622"/>
      <c r="Y11" s="623"/>
      <c r="Z11" s="624">
        <v>4.0999999999999996</v>
      </c>
      <c r="AA11" s="625"/>
      <c r="AB11" s="625"/>
      <c r="AC11" s="626"/>
      <c r="AD11" s="627">
        <v>354566</v>
      </c>
      <c r="AE11" s="622"/>
      <c r="AF11" s="622"/>
      <c r="AG11" s="622"/>
      <c r="AH11" s="622"/>
      <c r="AI11" s="622"/>
      <c r="AJ11" s="622"/>
      <c r="AK11" s="623"/>
      <c r="AL11" s="624">
        <v>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25718</v>
      </c>
      <c r="BH11" s="622"/>
      <c r="BI11" s="622"/>
      <c r="BJ11" s="622"/>
      <c r="BK11" s="622"/>
      <c r="BL11" s="622"/>
      <c r="BM11" s="622"/>
      <c r="BN11" s="623"/>
      <c r="BO11" s="659">
        <v>1.6</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208808</v>
      </c>
      <c r="CS11" s="622"/>
      <c r="CT11" s="622"/>
      <c r="CU11" s="622"/>
      <c r="CV11" s="622"/>
      <c r="CW11" s="622"/>
      <c r="CX11" s="622"/>
      <c r="CY11" s="623"/>
      <c r="CZ11" s="659">
        <v>2.5</v>
      </c>
      <c r="DA11" s="659"/>
      <c r="DB11" s="659"/>
      <c r="DC11" s="659"/>
      <c r="DD11" s="627">
        <v>82354</v>
      </c>
      <c r="DE11" s="622"/>
      <c r="DF11" s="622"/>
      <c r="DG11" s="622"/>
      <c r="DH11" s="622"/>
      <c r="DI11" s="622"/>
      <c r="DJ11" s="622"/>
      <c r="DK11" s="622"/>
      <c r="DL11" s="622"/>
      <c r="DM11" s="622"/>
      <c r="DN11" s="622"/>
      <c r="DO11" s="622"/>
      <c r="DP11" s="623"/>
      <c r="DQ11" s="627">
        <v>122307</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477</v>
      </c>
      <c r="S12" s="622"/>
      <c r="T12" s="622"/>
      <c r="U12" s="622"/>
      <c r="V12" s="622"/>
      <c r="W12" s="622"/>
      <c r="X12" s="622"/>
      <c r="Y12" s="623"/>
      <c r="Z12" s="659">
        <v>0</v>
      </c>
      <c r="AA12" s="659"/>
      <c r="AB12" s="659"/>
      <c r="AC12" s="659"/>
      <c r="AD12" s="660">
        <v>477</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585691</v>
      </c>
      <c r="BH12" s="622"/>
      <c r="BI12" s="622"/>
      <c r="BJ12" s="622"/>
      <c r="BK12" s="622"/>
      <c r="BL12" s="622"/>
      <c r="BM12" s="622"/>
      <c r="BN12" s="623"/>
      <c r="BO12" s="659">
        <v>36.4</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219139</v>
      </c>
      <c r="CS12" s="622"/>
      <c r="CT12" s="622"/>
      <c r="CU12" s="622"/>
      <c r="CV12" s="622"/>
      <c r="CW12" s="622"/>
      <c r="CX12" s="622"/>
      <c r="CY12" s="623"/>
      <c r="CZ12" s="659">
        <v>2.6</v>
      </c>
      <c r="DA12" s="659"/>
      <c r="DB12" s="659"/>
      <c r="DC12" s="659"/>
      <c r="DD12" s="627">
        <v>15458</v>
      </c>
      <c r="DE12" s="622"/>
      <c r="DF12" s="622"/>
      <c r="DG12" s="622"/>
      <c r="DH12" s="622"/>
      <c r="DI12" s="622"/>
      <c r="DJ12" s="622"/>
      <c r="DK12" s="622"/>
      <c r="DL12" s="622"/>
      <c r="DM12" s="622"/>
      <c r="DN12" s="622"/>
      <c r="DO12" s="622"/>
      <c r="DP12" s="623"/>
      <c r="DQ12" s="627">
        <v>149712</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581827</v>
      </c>
      <c r="BH13" s="622"/>
      <c r="BI13" s="622"/>
      <c r="BJ13" s="622"/>
      <c r="BK13" s="622"/>
      <c r="BL13" s="622"/>
      <c r="BM13" s="622"/>
      <c r="BN13" s="623"/>
      <c r="BO13" s="659">
        <v>36.200000000000003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829964</v>
      </c>
      <c r="CS13" s="622"/>
      <c r="CT13" s="622"/>
      <c r="CU13" s="622"/>
      <c r="CV13" s="622"/>
      <c r="CW13" s="622"/>
      <c r="CX13" s="622"/>
      <c r="CY13" s="623"/>
      <c r="CZ13" s="659">
        <v>10</v>
      </c>
      <c r="DA13" s="659"/>
      <c r="DB13" s="659"/>
      <c r="DC13" s="659"/>
      <c r="DD13" s="627">
        <v>270682</v>
      </c>
      <c r="DE13" s="622"/>
      <c r="DF13" s="622"/>
      <c r="DG13" s="622"/>
      <c r="DH13" s="622"/>
      <c r="DI13" s="622"/>
      <c r="DJ13" s="622"/>
      <c r="DK13" s="622"/>
      <c r="DL13" s="622"/>
      <c r="DM13" s="622"/>
      <c r="DN13" s="622"/>
      <c r="DO13" s="622"/>
      <c r="DP13" s="623"/>
      <c r="DQ13" s="627">
        <v>436994</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523</v>
      </c>
      <c r="S14" s="622"/>
      <c r="T14" s="622"/>
      <c r="U14" s="622"/>
      <c r="V14" s="622"/>
      <c r="W14" s="622"/>
      <c r="X14" s="622"/>
      <c r="Y14" s="623"/>
      <c r="Z14" s="659">
        <v>0</v>
      </c>
      <c r="AA14" s="659"/>
      <c r="AB14" s="659"/>
      <c r="AC14" s="659"/>
      <c r="AD14" s="660">
        <v>523</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64847</v>
      </c>
      <c r="BH14" s="622"/>
      <c r="BI14" s="622"/>
      <c r="BJ14" s="622"/>
      <c r="BK14" s="622"/>
      <c r="BL14" s="622"/>
      <c r="BM14" s="622"/>
      <c r="BN14" s="623"/>
      <c r="BO14" s="659">
        <v>4</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342127</v>
      </c>
      <c r="CS14" s="622"/>
      <c r="CT14" s="622"/>
      <c r="CU14" s="622"/>
      <c r="CV14" s="622"/>
      <c r="CW14" s="622"/>
      <c r="CX14" s="622"/>
      <c r="CY14" s="623"/>
      <c r="CZ14" s="659">
        <v>4.0999999999999996</v>
      </c>
      <c r="DA14" s="659"/>
      <c r="DB14" s="659"/>
      <c r="DC14" s="659"/>
      <c r="DD14" s="627">
        <v>10272</v>
      </c>
      <c r="DE14" s="622"/>
      <c r="DF14" s="622"/>
      <c r="DG14" s="622"/>
      <c r="DH14" s="622"/>
      <c r="DI14" s="622"/>
      <c r="DJ14" s="622"/>
      <c r="DK14" s="622"/>
      <c r="DL14" s="622"/>
      <c r="DM14" s="622"/>
      <c r="DN14" s="622"/>
      <c r="DO14" s="622"/>
      <c r="DP14" s="623"/>
      <c r="DQ14" s="627">
        <v>319528</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111166</v>
      </c>
      <c r="BH15" s="622"/>
      <c r="BI15" s="622"/>
      <c r="BJ15" s="622"/>
      <c r="BK15" s="622"/>
      <c r="BL15" s="622"/>
      <c r="BM15" s="622"/>
      <c r="BN15" s="623"/>
      <c r="BO15" s="659">
        <v>6.9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1111929</v>
      </c>
      <c r="CS15" s="622"/>
      <c r="CT15" s="622"/>
      <c r="CU15" s="622"/>
      <c r="CV15" s="622"/>
      <c r="CW15" s="622"/>
      <c r="CX15" s="622"/>
      <c r="CY15" s="623"/>
      <c r="CZ15" s="659">
        <v>13.4</v>
      </c>
      <c r="DA15" s="659"/>
      <c r="DB15" s="659"/>
      <c r="DC15" s="659"/>
      <c r="DD15" s="627">
        <v>52262</v>
      </c>
      <c r="DE15" s="622"/>
      <c r="DF15" s="622"/>
      <c r="DG15" s="622"/>
      <c r="DH15" s="622"/>
      <c r="DI15" s="622"/>
      <c r="DJ15" s="622"/>
      <c r="DK15" s="622"/>
      <c r="DL15" s="622"/>
      <c r="DM15" s="622"/>
      <c r="DN15" s="622"/>
      <c r="DO15" s="622"/>
      <c r="DP15" s="623"/>
      <c r="DQ15" s="627">
        <v>645552</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8624</v>
      </c>
      <c r="S16" s="622"/>
      <c r="T16" s="622"/>
      <c r="U16" s="622"/>
      <c r="V16" s="622"/>
      <c r="W16" s="622"/>
      <c r="X16" s="622"/>
      <c r="Y16" s="623"/>
      <c r="Z16" s="659">
        <v>0.1</v>
      </c>
      <c r="AA16" s="659"/>
      <c r="AB16" s="659"/>
      <c r="AC16" s="659"/>
      <c r="AD16" s="660">
        <v>8624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v>1769</v>
      </c>
      <c r="CS16" s="622"/>
      <c r="CT16" s="622"/>
      <c r="CU16" s="622"/>
      <c r="CV16" s="622"/>
      <c r="CW16" s="622"/>
      <c r="CX16" s="622"/>
      <c r="CY16" s="623"/>
      <c r="CZ16" s="659">
        <v>0</v>
      </c>
      <c r="DA16" s="659"/>
      <c r="DB16" s="659"/>
      <c r="DC16" s="659"/>
      <c r="DD16" s="627" t="s">
        <v>122</v>
      </c>
      <c r="DE16" s="622"/>
      <c r="DF16" s="622"/>
      <c r="DG16" s="622"/>
      <c r="DH16" s="622"/>
      <c r="DI16" s="622"/>
      <c r="DJ16" s="622"/>
      <c r="DK16" s="622"/>
      <c r="DL16" s="622"/>
      <c r="DM16" s="622"/>
      <c r="DN16" s="622"/>
      <c r="DO16" s="622"/>
      <c r="DP16" s="623"/>
      <c r="DQ16" s="627">
        <v>1769</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30497</v>
      </c>
      <c r="S17" s="622"/>
      <c r="T17" s="622"/>
      <c r="U17" s="622"/>
      <c r="V17" s="622"/>
      <c r="W17" s="622"/>
      <c r="X17" s="622"/>
      <c r="Y17" s="623"/>
      <c r="Z17" s="659">
        <v>0.3</v>
      </c>
      <c r="AA17" s="659"/>
      <c r="AB17" s="659"/>
      <c r="AC17" s="659"/>
      <c r="AD17" s="660">
        <v>30497</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807391</v>
      </c>
      <c r="CS17" s="622"/>
      <c r="CT17" s="622"/>
      <c r="CU17" s="622"/>
      <c r="CV17" s="622"/>
      <c r="CW17" s="622"/>
      <c r="CX17" s="622"/>
      <c r="CY17" s="623"/>
      <c r="CZ17" s="659">
        <v>9.6999999999999993</v>
      </c>
      <c r="DA17" s="659"/>
      <c r="DB17" s="659"/>
      <c r="DC17" s="659"/>
      <c r="DD17" s="627" t="s">
        <v>122</v>
      </c>
      <c r="DE17" s="622"/>
      <c r="DF17" s="622"/>
      <c r="DG17" s="622"/>
      <c r="DH17" s="622"/>
      <c r="DI17" s="622"/>
      <c r="DJ17" s="622"/>
      <c r="DK17" s="622"/>
      <c r="DL17" s="622"/>
      <c r="DM17" s="622"/>
      <c r="DN17" s="622"/>
      <c r="DO17" s="622"/>
      <c r="DP17" s="623"/>
      <c r="DQ17" s="627">
        <v>785351</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12888</v>
      </c>
      <c r="S18" s="622"/>
      <c r="T18" s="622"/>
      <c r="U18" s="622"/>
      <c r="V18" s="622"/>
      <c r="W18" s="622"/>
      <c r="X18" s="622"/>
      <c r="Y18" s="623"/>
      <c r="Z18" s="659">
        <v>0.1</v>
      </c>
      <c r="AA18" s="659"/>
      <c r="AB18" s="659"/>
      <c r="AC18" s="659"/>
      <c r="AD18" s="660">
        <v>12888</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12888</v>
      </c>
      <c r="S19" s="622"/>
      <c r="T19" s="622"/>
      <c r="U19" s="622"/>
      <c r="V19" s="622"/>
      <c r="W19" s="622"/>
      <c r="X19" s="622"/>
      <c r="Y19" s="623"/>
      <c r="Z19" s="659">
        <v>0.1</v>
      </c>
      <c r="AA19" s="659"/>
      <c r="AB19" s="659"/>
      <c r="AC19" s="659"/>
      <c r="AD19" s="660">
        <v>12888</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81342</v>
      </c>
      <c r="BH19" s="622"/>
      <c r="BI19" s="622"/>
      <c r="BJ19" s="622"/>
      <c r="BK19" s="622"/>
      <c r="BL19" s="622"/>
      <c r="BM19" s="622"/>
      <c r="BN19" s="623"/>
      <c r="BO19" s="659">
        <v>5.0999999999999996</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81342</v>
      </c>
      <c r="BH20" s="622"/>
      <c r="BI20" s="622"/>
      <c r="BJ20" s="622"/>
      <c r="BK20" s="622"/>
      <c r="BL20" s="622"/>
      <c r="BM20" s="622"/>
      <c r="BN20" s="623"/>
      <c r="BO20" s="659">
        <v>5.0999999999999996</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8310341</v>
      </c>
      <c r="CS20" s="622"/>
      <c r="CT20" s="622"/>
      <c r="CU20" s="622"/>
      <c r="CV20" s="622"/>
      <c r="CW20" s="622"/>
      <c r="CX20" s="622"/>
      <c r="CY20" s="623"/>
      <c r="CZ20" s="659">
        <v>100</v>
      </c>
      <c r="DA20" s="659"/>
      <c r="DB20" s="659"/>
      <c r="DC20" s="659"/>
      <c r="DD20" s="627">
        <v>693045</v>
      </c>
      <c r="DE20" s="622"/>
      <c r="DF20" s="622"/>
      <c r="DG20" s="622"/>
      <c r="DH20" s="622"/>
      <c r="DI20" s="622"/>
      <c r="DJ20" s="622"/>
      <c r="DK20" s="622"/>
      <c r="DL20" s="622"/>
      <c r="DM20" s="622"/>
      <c r="DN20" s="622"/>
      <c r="DO20" s="622"/>
      <c r="DP20" s="623"/>
      <c r="DQ20" s="627">
        <v>5744527</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3374881</v>
      </c>
      <c r="S21" s="622"/>
      <c r="T21" s="622"/>
      <c r="U21" s="622"/>
      <c r="V21" s="622"/>
      <c r="W21" s="622"/>
      <c r="X21" s="622"/>
      <c r="Y21" s="623"/>
      <c r="Z21" s="659">
        <v>38.6</v>
      </c>
      <c r="AA21" s="659"/>
      <c r="AB21" s="659"/>
      <c r="AC21" s="659"/>
      <c r="AD21" s="660">
        <v>3009140</v>
      </c>
      <c r="AE21" s="660"/>
      <c r="AF21" s="660"/>
      <c r="AG21" s="660"/>
      <c r="AH21" s="660"/>
      <c r="AI21" s="660"/>
      <c r="AJ21" s="660"/>
      <c r="AK21" s="660"/>
      <c r="AL21" s="624">
        <v>59.5</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274</v>
      </c>
      <c r="BH21" s="622"/>
      <c r="BI21" s="622"/>
      <c r="BJ21" s="622"/>
      <c r="BK21" s="622"/>
      <c r="BL21" s="622"/>
      <c r="BM21" s="622"/>
      <c r="BN21" s="623"/>
      <c r="BO21" s="659">
        <v>0</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3009140</v>
      </c>
      <c r="S22" s="622"/>
      <c r="T22" s="622"/>
      <c r="U22" s="622"/>
      <c r="V22" s="622"/>
      <c r="W22" s="622"/>
      <c r="X22" s="622"/>
      <c r="Y22" s="623"/>
      <c r="Z22" s="659">
        <v>34.4</v>
      </c>
      <c r="AA22" s="659"/>
      <c r="AB22" s="659"/>
      <c r="AC22" s="659"/>
      <c r="AD22" s="660">
        <v>3009140</v>
      </c>
      <c r="AE22" s="660"/>
      <c r="AF22" s="660"/>
      <c r="AG22" s="660"/>
      <c r="AH22" s="660"/>
      <c r="AI22" s="660"/>
      <c r="AJ22" s="660"/>
      <c r="AK22" s="660"/>
      <c r="AL22" s="624">
        <v>59.5</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365741</v>
      </c>
      <c r="S23" s="622"/>
      <c r="T23" s="622"/>
      <c r="U23" s="622"/>
      <c r="V23" s="622"/>
      <c r="W23" s="622"/>
      <c r="X23" s="622"/>
      <c r="Y23" s="623"/>
      <c r="Z23" s="659">
        <v>4.2</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v>81068</v>
      </c>
      <c r="BH23" s="622"/>
      <c r="BI23" s="622"/>
      <c r="BJ23" s="622"/>
      <c r="BK23" s="622"/>
      <c r="BL23" s="622"/>
      <c r="BM23" s="622"/>
      <c r="BN23" s="623"/>
      <c r="BO23" s="659">
        <v>5</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3302561</v>
      </c>
      <c r="CS24" s="677"/>
      <c r="CT24" s="677"/>
      <c r="CU24" s="677"/>
      <c r="CV24" s="677"/>
      <c r="CW24" s="677"/>
      <c r="CX24" s="677"/>
      <c r="CY24" s="702"/>
      <c r="CZ24" s="703">
        <v>39.700000000000003</v>
      </c>
      <c r="DA24" s="685"/>
      <c r="DB24" s="685"/>
      <c r="DC24" s="705"/>
      <c r="DD24" s="701">
        <v>2526933</v>
      </c>
      <c r="DE24" s="677"/>
      <c r="DF24" s="677"/>
      <c r="DG24" s="677"/>
      <c r="DH24" s="677"/>
      <c r="DI24" s="677"/>
      <c r="DJ24" s="677"/>
      <c r="DK24" s="702"/>
      <c r="DL24" s="701">
        <v>2350938</v>
      </c>
      <c r="DM24" s="677"/>
      <c r="DN24" s="677"/>
      <c r="DO24" s="677"/>
      <c r="DP24" s="677"/>
      <c r="DQ24" s="677"/>
      <c r="DR24" s="677"/>
      <c r="DS24" s="677"/>
      <c r="DT24" s="677"/>
      <c r="DU24" s="677"/>
      <c r="DV24" s="702"/>
      <c r="DW24" s="703">
        <v>46.2</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5493803</v>
      </c>
      <c r="S25" s="622"/>
      <c r="T25" s="622"/>
      <c r="U25" s="622"/>
      <c r="V25" s="622"/>
      <c r="W25" s="622"/>
      <c r="X25" s="622"/>
      <c r="Y25" s="623"/>
      <c r="Z25" s="659">
        <v>62.9</v>
      </c>
      <c r="AA25" s="659"/>
      <c r="AB25" s="659"/>
      <c r="AC25" s="659"/>
      <c r="AD25" s="660">
        <v>5046994</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1530184</v>
      </c>
      <c r="CS25" s="634"/>
      <c r="CT25" s="634"/>
      <c r="CU25" s="634"/>
      <c r="CV25" s="634"/>
      <c r="CW25" s="634"/>
      <c r="CX25" s="634"/>
      <c r="CY25" s="635"/>
      <c r="CZ25" s="624">
        <v>18.399999999999999</v>
      </c>
      <c r="DA25" s="636"/>
      <c r="DB25" s="636"/>
      <c r="DC25" s="637"/>
      <c r="DD25" s="627">
        <v>1372225</v>
      </c>
      <c r="DE25" s="634"/>
      <c r="DF25" s="634"/>
      <c r="DG25" s="634"/>
      <c r="DH25" s="634"/>
      <c r="DI25" s="634"/>
      <c r="DJ25" s="634"/>
      <c r="DK25" s="635"/>
      <c r="DL25" s="627">
        <v>1370539</v>
      </c>
      <c r="DM25" s="634"/>
      <c r="DN25" s="634"/>
      <c r="DO25" s="634"/>
      <c r="DP25" s="634"/>
      <c r="DQ25" s="634"/>
      <c r="DR25" s="634"/>
      <c r="DS25" s="634"/>
      <c r="DT25" s="634"/>
      <c r="DU25" s="634"/>
      <c r="DV25" s="635"/>
      <c r="DW25" s="624">
        <v>26.9</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1067</v>
      </c>
      <c r="S26" s="622"/>
      <c r="T26" s="622"/>
      <c r="U26" s="622"/>
      <c r="V26" s="622"/>
      <c r="W26" s="622"/>
      <c r="X26" s="622"/>
      <c r="Y26" s="623"/>
      <c r="Z26" s="659">
        <v>0</v>
      </c>
      <c r="AA26" s="659"/>
      <c r="AB26" s="659"/>
      <c r="AC26" s="659"/>
      <c r="AD26" s="660">
        <v>1067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824981</v>
      </c>
      <c r="CS26" s="622"/>
      <c r="CT26" s="622"/>
      <c r="CU26" s="622"/>
      <c r="CV26" s="622"/>
      <c r="CW26" s="622"/>
      <c r="CX26" s="622"/>
      <c r="CY26" s="623"/>
      <c r="CZ26" s="624">
        <v>9.9</v>
      </c>
      <c r="DA26" s="636"/>
      <c r="DB26" s="636"/>
      <c r="DC26" s="637"/>
      <c r="DD26" s="627">
        <v>716869</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49674</v>
      </c>
      <c r="S27" s="622"/>
      <c r="T27" s="622"/>
      <c r="U27" s="622"/>
      <c r="V27" s="622"/>
      <c r="W27" s="622"/>
      <c r="X27" s="622"/>
      <c r="Y27" s="623"/>
      <c r="Z27" s="659">
        <v>0.6</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1608073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964986</v>
      </c>
      <c r="CS27" s="634"/>
      <c r="CT27" s="634"/>
      <c r="CU27" s="634"/>
      <c r="CV27" s="634"/>
      <c r="CW27" s="634"/>
      <c r="CX27" s="634"/>
      <c r="CY27" s="635"/>
      <c r="CZ27" s="624">
        <v>11.6</v>
      </c>
      <c r="DA27" s="636"/>
      <c r="DB27" s="636"/>
      <c r="DC27" s="637"/>
      <c r="DD27" s="627">
        <v>369357</v>
      </c>
      <c r="DE27" s="634"/>
      <c r="DF27" s="634"/>
      <c r="DG27" s="634"/>
      <c r="DH27" s="634"/>
      <c r="DI27" s="634"/>
      <c r="DJ27" s="634"/>
      <c r="DK27" s="635"/>
      <c r="DL27" s="627">
        <v>208732</v>
      </c>
      <c r="DM27" s="634"/>
      <c r="DN27" s="634"/>
      <c r="DO27" s="634"/>
      <c r="DP27" s="634"/>
      <c r="DQ27" s="634"/>
      <c r="DR27" s="634"/>
      <c r="DS27" s="634"/>
      <c r="DT27" s="634"/>
      <c r="DU27" s="634"/>
      <c r="DV27" s="635"/>
      <c r="DW27" s="624">
        <v>4.0999999999999996</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127089</v>
      </c>
      <c r="S28" s="622"/>
      <c r="T28" s="622"/>
      <c r="U28" s="622"/>
      <c r="V28" s="622"/>
      <c r="W28" s="622"/>
      <c r="X28" s="622"/>
      <c r="Y28" s="623"/>
      <c r="Z28" s="659">
        <v>1.5</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807391</v>
      </c>
      <c r="CS28" s="622"/>
      <c r="CT28" s="622"/>
      <c r="CU28" s="622"/>
      <c r="CV28" s="622"/>
      <c r="CW28" s="622"/>
      <c r="CX28" s="622"/>
      <c r="CY28" s="623"/>
      <c r="CZ28" s="624">
        <v>9.6999999999999993</v>
      </c>
      <c r="DA28" s="636"/>
      <c r="DB28" s="636"/>
      <c r="DC28" s="637"/>
      <c r="DD28" s="627">
        <v>785351</v>
      </c>
      <c r="DE28" s="622"/>
      <c r="DF28" s="622"/>
      <c r="DG28" s="622"/>
      <c r="DH28" s="622"/>
      <c r="DI28" s="622"/>
      <c r="DJ28" s="622"/>
      <c r="DK28" s="623"/>
      <c r="DL28" s="627">
        <v>771667</v>
      </c>
      <c r="DM28" s="622"/>
      <c r="DN28" s="622"/>
      <c r="DO28" s="622"/>
      <c r="DP28" s="622"/>
      <c r="DQ28" s="622"/>
      <c r="DR28" s="622"/>
      <c r="DS28" s="622"/>
      <c r="DT28" s="622"/>
      <c r="DU28" s="622"/>
      <c r="DV28" s="623"/>
      <c r="DW28" s="624">
        <v>15.2</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17831</v>
      </c>
      <c r="S29" s="622"/>
      <c r="T29" s="622"/>
      <c r="U29" s="622"/>
      <c r="V29" s="622"/>
      <c r="W29" s="622"/>
      <c r="X29" s="622"/>
      <c r="Y29" s="623"/>
      <c r="Z29" s="659">
        <v>0.2</v>
      </c>
      <c r="AA29" s="659"/>
      <c r="AB29" s="659"/>
      <c r="AC29" s="659"/>
      <c r="AD29" s="660">
        <v>3091</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807391</v>
      </c>
      <c r="CS29" s="634"/>
      <c r="CT29" s="634"/>
      <c r="CU29" s="634"/>
      <c r="CV29" s="634"/>
      <c r="CW29" s="634"/>
      <c r="CX29" s="634"/>
      <c r="CY29" s="635"/>
      <c r="CZ29" s="624">
        <v>9.6999999999999993</v>
      </c>
      <c r="DA29" s="636"/>
      <c r="DB29" s="636"/>
      <c r="DC29" s="637"/>
      <c r="DD29" s="627">
        <v>785351</v>
      </c>
      <c r="DE29" s="634"/>
      <c r="DF29" s="634"/>
      <c r="DG29" s="634"/>
      <c r="DH29" s="634"/>
      <c r="DI29" s="634"/>
      <c r="DJ29" s="634"/>
      <c r="DK29" s="635"/>
      <c r="DL29" s="627">
        <v>771667</v>
      </c>
      <c r="DM29" s="634"/>
      <c r="DN29" s="634"/>
      <c r="DO29" s="634"/>
      <c r="DP29" s="634"/>
      <c r="DQ29" s="634"/>
      <c r="DR29" s="634"/>
      <c r="DS29" s="634"/>
      <c r="DT29" s="634"/>
      <c r="DU29" s="634"/>
      <c r="DV29" s="635"/>
      <c r="DW29" s="624">
        <v>15.2</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881121</v>
      </c>
      <c r="S30" s="622"/>
      <c r="T30" s="622"/>
      <c r="U30" s="622"/>
      <c r="V30" s="622"/>
      <c r="W30" s="622"/>
      <c r="X30" s="622"/>
      <c r="Y30" s="623"/>
      <c r="Z30" s="659">
        <v>10.1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775052</v>
      </c>
      <c r="CS30" s="622"/>
      <c r="CT30" s="622"/>
      <c r="CU30" s="622"/>
      <c r="CV30" s="622"/>
      <c r="CW30" s="622"/>
      <c r="CX30" s="622"/>
      <c r="CY30" s="623"/>
      <c r="CZ30" s="624">
        <v>9.3000000000000007</v>
      </c>
      <c r="DA30" s="636"/>
      <c r="DB30" s="636"/>
      <c r="DC30" s="637"/>
      <c r="DD30" s="627">
        <v>753392</v>
      </c>
      <c r="DE30" s="622"/>
      <c r="DF30" s="622"/>
      <c r="DG30" s="622"/>
      <c r="DH30" s="622"/>
      <c r="DI30" s="622"/>
      <c r="DJ30" s="622"/>
      <c r="DK30" s="623"/>
      <c r="DL30" s="627">
        <v>739708</v>
      </c>
      <c r="DM30" s="622"/>
      <c r="DN30" s="622"/>
      <c r="DO30" s="622"/>
      <c r="DP30" s="622"/>
      <c r="DQ30" s="622"/>
      <c r="DR30" s="622"/>
      <c r="DS30" s="622"/>
      <c r="DT30" s="622"/>
      <c r="DU30" s="622"/>
      <c r="DV30" s="623"/>
      <c r="DW30" s="624">
        <v>14.5</v>
      </c>
      <c r="DX30" s="636"/>
      <c r="DY30" s="636"/>
      <c r="DZ30" s="636"/>
      <c r="EA30" s="636"/>
      <c r="EB30" s="636"/>
      <c r="EC30" s="648"/>
    </row>
    <row r="31" spans="2:133" ht="11.25" customHeight="1">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96.7</v>
      </c>
      <c r="BN31" s="684"/>
      <c r="BO31" s="684"/>
      <c r="BP31" s="684"/>
      <c r="BQ31" s="686"/>
      <c r="BR31" s="683">
        <v>99.1</v>
      </c>
      <c r="BS31" s="684"/>
      <c r="BT31" s="684"/>
      <c r="BU31" s="684"/>
      <c r="BV31" s="684"/>
      <c r="BW31" s="684"/>
      <c r="BX31" s="685">
        <v>96.6</v>
      </c>
      <c r="BY31" s="684"/>
      <c r="BZ31" s="684"/>
      <c r="CA31" s="684"/>
      <c r="CB31" s="686"/>
      <c r="CD31" s="642"/>
      <c r="CE31" s="643"/>
      <c r="CF31" s="618" t="s">
        <v>300</v>
      </c>
      <c r="CG31" s="619"/>
      <c r="CH31" s="619"/>
      <c r="CI31" s="619"/>
      <c r="CJ31" s="619"/>
      <c r="CK31" s="619"/>
      <c r="CL31" s="619"/>
      <c r="CM31" s="619"/>
      <c r="CN31" s="619"/>
      <c r="CO31" s="619"/>
      <c r="CP31" s="619"/>
      <c r="CQ31" s="620"/>
      <c r="CR31" s="621">
        <v>32339</v>
      </c>
      <c r="CS31" s="634"/>
      <c r="CT31" s="634"/>
      <c r="CU31" s="634"/>
      <c r="CV31" s="634"/>
      <c r="CW31" s="634"/>
      <c r="CX31" s="634"/>
      <c r="CY31" s="635"/>
      <c r="CZ31" s="624">
        <v>0.4</v>
      </c>
      <c r="DA31" s="636"/>
      <c r="DB31" s="636"/>
      <c r="DC31" s="637"/>
      <c r="DD31" s="627">
        <v>31959</v>
      </c>
      <c r="DE31" s="634"/>
      <c r="DF31" s="634"/>
      <c r="DG31" s="634"/>
      <c r="DH31" s="634"/>
      <c r="DI31" s="634"/>
      <c r="DJ31" s="634"/>
      <c r="DK31" s="635"/>
      <c r="DL31" s="627">
        <v>31959</v>
      </c>
      <c r="DM31" s="634"/>
      <c r="DN31" s="634"/>
      <c r="DO31" s="634"/>
      <c r="DP31" s="634"/>
      <c r="DQ31" s="634"/>
      <c r="DR31" s="634"/>
      <c r="DS31" s="634"/>
      <c r="DT31" s="634"/>
      <c r="DU31" s="634"/>
      <c r="DV31" s="635"/>
      <c r="DW31" s="624">
        <v>0.6</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436632</v>
      </c>
      <c r="S32" s="622"/>
      <c r="T32" s="622"/>
      <c r="U32" s="622"/>
      <c r="V32" s="622"/>
      <c r="W32" s="622"/>
      <c r="X32" s="622"/>
      <c r="Y32" s="623"/>
      <c r="Z32" s="659">
        <v>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99.3</v>
      </c>
      <c r="BH32" s="634"/>
      <c r="BI32" s="634"/>
      <c r="BJ32" s="634"/>
      <c r="BK32" s="634"/>
      <c r="BL32" s="634"/>
      <c r="BM32" s="625">
        <v>98.1</v>
      </c>
      <c r="BN32" s="634"/>
      <c r="BO32" s="634"/>
      <c r="BP32" s="634"/>
      <c r="BQ32" s="657"/>
      <c r="BR32" s="692">
        <v>99.4</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39513</v>
      </c>
      <c r="S33" s="622"/>
      <c r="T33" s="622"/>
      <c r="U33" s="622"/>
      <c r="V33" s="622"/>
      <c r="W33" s="622"/>
      <c r="X33" s="622"/>
      <c r="Y33" s="623"/>
      <c r="Z33" s="659">
        <v>0.5</v>
      </c>
      <c r="AA33" s="659"/>
      <c r="AB33" s="659"/>
      <c r="AC33" s="659"/>
      <c r="AD33" s="660">
        <v>74</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98.9</v>
      </c>
      <c r="BH33" s="606"/>
      <c r="BI33" s="606"/>
      <c r="BJ33" s="606"/>
      <c r="BK33" s="606"/>
      <c r="BL33" s="606"/>
      <c r="BM33" s="652">
        <v>94.6</v>
      </c>
      <c r="BN33" s="606"/>
      <c r="BO33" s="606"/>
      <c r="BP33" s="606"/>
      <c r="BQ33" s="669"/>
      <c r="BR33" s="682">
        <v>98.7</v>
      </c>
      <c r="BS33" s="606"/>
      <c r="BT33" s="606"/>
      <c r="BU33" s="606"/>
      <c r="BV33" s="606"/>
      <c r="BW33" s="606"/>
      <c r="BX33" s="652">
        <v>94.5</v>
      </c>
      <c r="BY33" s="606"/>
      <c r="BZ33" s="606"/>
      <c r="CA33" s="606"/>
      <c r="CB33" s="669"/>
      <c r="CD33" s="618" t="s">
        <v>307</v>
      </c>
      <c r="CE33" s="619"/>
      <c r="CF33" s="619"/>
      <c r="CG33" s="619"/>
      <c r="CH33" s="619"/>
      <c r="CI33" s="619"/>
      <c r="CJ33" s="619"/>
      <c r="CK33" s="619"/>
      <c r="CL33" s="619"/>
      <c r="CM33" s="619"/>
      <c r="CN33" s="619"/>
      <c r="CO33" s="619"/>
      <c r="CP33" s="619"/>
      <c r="CQ33" s="620"/>
      <c r="CR33" s="621">
        <v>4312966</v>
      </c>
      <c r="CS33" s="634"/>
      <c r="CT33" s="634"/>
      <c r="CU33" s="634"/>
      <c r="CV33" s="634"/>
      <c r="CW33" s="634"/>
      <c r="CX33" s="634"/>
      <c r="CY33" s="635"/>
      <c r="CZ33" s="624">
        <v>51.9</v>
      </c>
      <c r="DA33" s="636"/>
      <c r="DB33" s="636"/>
      <c r="DC33" s="637"/>
      <c r="DD33" s="627">
        <v>3109010</v>
      </c>
      <c r="DE33" s="634"/>
      <c r="DF33" s="634"/>
      <c r="DG33" s="634"/>
      <c r="DH33" s="634"/>
      <c r="DI33" s="634"/>
      <c r="DJ33" s="634"/>
      <c r="DK33" s="635"/>
      <c r="DL33" s="627">
        <v>2063114</v>
      </c>
      <c r="DM33" s="634"/>
      <c r="DN33" s="634"/>
      <c r="DO33" s="634"/>
      <c r="DP33" s="634"/>
      <c r="DQ33" s="634"/>
      <c r="DR33" s="634"/>
      <c r="DS33" s="634"/>
      <c r="DT33" s="634"/>
      <c r="DU33" s="634"/>
      <c r="DV33" s="635"/>
      <c r="DW33" s="624">
        <v>40.6</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487916</v>
      </c>
      <c r="S34" s="622"/>
      <c r="T34" s="622"/>
      <c r="U34" s="622"/>
      <c r="V34" s="622"/>
      <c r="W34" s="622"/>
      <c r="X34" s="622"/>
      <c r="Y34" s="623"/>
      <c r="Z34" s="659">
        <v>5.6</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1194236</v>
      </c>
      <c r="CS34" s="622"/>
      <c r="CT34" s="622"/>
      <c r="CU34" s="622"/>
      <c r="CV34" s="622"/>
      <c r="CW34" s="622"/>
      <c r="CX34" s="622"/>
      <c r="CY34" s="623"/>
      <c r="CZ34" s="624">
        <v>14.4</v>
      </c>
      <c r="DA34" s="636"/>
      <c r="DB34" s="636"/>
      <c r="DC34" s="637"/>
      <c r="DD34" s="627">
        <v>831643</v>
      </c>
      <c r="DE34" s="622"/>
      <c r="DF34" s="622"/>
      <c r="DG34" s="622"/>
      <c r="DH34" s="622"/>
      <c r="DI34" s="622"/>
      <c r="DJ34" s="622"/>
      <c r="DK34" s="623"/>
      <c r="DL34" s="627">
        <v>704138</v>
      </c>
      <c r="DM34" s="622"/>
      <c r="DN34" s="622"/>
      <c r="DO34" s="622"/>
      <c r="DP34" s="622"/>
      <c r="DQ34" s="622"/>
      <c r="DR34" s="622"/>
      <c r="DS34" s="622"/>
      <c r="DT34" s="622"/>
      <c r="DU34" s="622"/>
      <c r="DV34" s="623"/>
      <c r="DW34" s="624">
        <v>13.8</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196670</v>
      </c>
      <c r="S35" s="622"/>
      <c r="T35" s="622"/>
      <c r="U35" s="622"/>
      <c r="V35" s="622"/>
      <c r="W35" s="622"/>
      <c r="X35" s="622"/>
      <c r="Y35" s="623"/>
      <c r="Z35" s="659">
        <v>2.2999999999999998</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48762</v>
      </c>
      <c r="CS35" s="634"/>
      <c r="CT35" s="634"/>
      <c r="CU35" s="634"/>
      <c r="CV35" s="634"/>
      <c r="CW35" s="634"/>
      <c r="CX35" s="634"/>
      <c r="CY35" s="635"/>
      <c r="CZ35" s="624">
        <v>0.6</v>
      </c>
      <c r="DA35" s="636"/>
      <c r="DB35" s="636"/>
      <c r="DC35" s="637"/>
      <c r="DD35" s="627">
        <v>29675</v>
      </c>
      <c r="DE35" s="634"/>
      <c r="DF35" s="634"/>
      <c r="DG35" s="634"/>
      <c r="DH35" s="634"/>
      <c r="DI35" s="634"/>
      <c r="DJ35" s="634"/>
      <c r="DK35" s="635"/>
      <c r="DL35" s="627">
        <v>24649</v>
      </c>
      <c r="DM35" s="634"/>
      <c r="DN35" s="634"/>
      <c r="DO35" s="634"/>
      <c r="DP35" s="634"/>
      <c r="DQ35" s="634"/>
      <c r="DR35" s="634"/>
      <c r="DS35" s="634"/>
      <c r="DT35" s="634"/>
      <c r="DU35" s="634"/>
      <c r="DV35" s="635"/>
      <c r="DW35" s="624">
        <v>0.5</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373904</v>
      </c>
      <c r="S36" s="622"/>
      <c r="T36" s="622"/>
      <c r="U36" s="622"/>
      <c r="V36" s="622"/>
      <c r="W36" s="622"/>
      <c r="X36" s="622"/>
      <c r="Y36" s="623"/>
      <c r="Z36" s="659">
        <v>4.3</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1431576</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212493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1703780</v>
      </c>
      <c r="CS36" s="622"/>
      <c r="CT36" s="622"/>
      <c r="CU36" s="622"/>
      <c r="CV36" s="622"/>
      <c r="CW36" s="622"/>
      <c r="CX36" s="622"/>
      <c r="CY36" s="623"/>
      <c r="CZ36" s="624">
        <v>20.5</v>
      </c>
      <c r="DA36" s="636"/>
      <c r="DB36" s="636"/>
      <c r="DC36" s="637"/>
      <c r="DD36" s="627">
        <v>1352340</v>
      </c>
      <c r="DE36" s="622"/>
      <c r="DF36" s="622"/>
      <c r="DG36" s="622"/>
      <c r="DH36" s="622"/>
      <c r="DI36" s="622"/>
      <c r="DJ36" s="622"/>
      <c r="DK36" s="623"/>
      <c r="DL36" s="627">
        <v>768532</v>
      </c>
      <c r="DM36" s="622"/>
      <c r="DN36" s="622"/>
      <c r="DO36" s="622"/>
      <c r="DP36" s="622"/>
      <c r="DQ36" s="622"/>
      <c r="DR36" s="622"/>
      <c r="DS36" s="622"/>
      <c r="DT36" s="622"/>
      <c r="DU36" s="622"/>
      <c r="DV36" s="623"/>
      <c r="DW36" s="624">
        <v>15.1</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236311</v>
      </c>
      <c r="S37" s="622"/>
      <c r="T37" s="622"/>
      <c r="U37" s="622"/>
      <c r="V37" s="622"/>
      <c r="W37" s="622"/>
      <c r="X37" s="622"/>
      <c r="Y37" s="623"/>
      <c r="Z37" s="659">
        <v>2.7</v>
      </c>
      <c r="AA37" s="659"/>
      <c r="AB37" s="659"/>
      <c r="AC37" s="659"/>
      <c r="AD37" s="660">
        <v>7461</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331376</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190049</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627649</v>
      </c>
      <c r="CS37" s="634"/>
      <c r="CT37" s="634"/>
      <c r="CU37" s="634"/>
      <c r="CV37" s="634"/>
      <c r="CW37" s="634"/>
      <c r="CX37" s="634"/>
      <c r="CY37" s="635"/>
      <c r="CZ37" s="624">
        <v>7.6</v>
      </c>
      <c r="DA37" s="636"/>
      <c r="DB37" s="636"/>
      <c r="DC37" s="637"/>
      <c r="DD37" s="627">
        <v>606798</v>
      </c>
      <c r="DE37" s="634"/>
      <c r="DF37" s="634"/>
      <c r="DG37" s="634"/>
      <c r="DH37" s="634"/>
      <c r="DI37" s="634"/>
      <c r="DJ37" s="634"/>
      <c r="DK37" s="635"/>
      <c r="DL37" s="627">
        <v>547273</v>
      </c>
      <c r="DM37" s="634"/>
      <c r="DN37" s="634"/>
      <c r="DO37" s="634"/>
      <c r="DP37" s="634"/>
      <c r="DQ37" s="634"/>
      <c r="DR37" s="634"/>
      <c r="DS37" s="634"/>
      <c r="DT37" s="634"/>
      <c r="DU37" s="634"/>
      <c r="DV37" s="635"/>
      <c r="DW37" s="624">
        <v>10.8</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398800</v>
      </c>
      <c r="S38" s="622"/>
      <c r="T38" s="622"/>
      <c r="U38" s="622"/>
      <c r="V38" s="622"/>
      <c r="W38" s="622"/>
      <c r="X38" s="622"/>
      <c r="Y38" s="623"/>
      <c r="Z38" s="659">
        <v>4.5999999999999996</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305480</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1877</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1066504</v>
      </c>
      <c r="CS38" s="622"/>
      <c r="CT38" s="622"/>
      <c r="CU38" s="622"/>
      <c r="CV38" s="622"/>
      <c r="CW38" s="622"/>
      <c r="CX38" s="622"/>
      <c r="CY38" s="623"/>
      <c r="CZ38" s="624">
        <v>12.8</v>
      </c>
      <c r="DA38" s="636"/>
      <c r="DB38" s="636"/>
      <c r="DC38" s="637"/>
      <c r="DD38" s="627">
        <v>888128</v>
      </c>
      <c r="DE38" s="622"/>
      <c r="DF38" s="622"/>
      <c r="DG38" s="622"/>
      <c r="DH38" s="622"/>
      <c r="DI38" s="622"/>
      <c r="DJ38" s="622"/>
      <c r="DK38" s="623"/>
      <c r="DL38" s="627">
        <v>565795</v>
      </c>
      <c r="DM38" s="622"/>
      <c r="DN38" s="622"/>
      <c r="DO38" s="622"/>
      <c r="DP38" s="622"/>
      <c r="DQ38" s="622"/>
      <c r="DR38" s="622"/>
      <c r="DS38" s="622"/>
      <c r="DT38" s="622"/>
      <c r="DU38" s="622"/>
      <c r="DV38" s="623"/>
      <c r="DW38" s="624">
        <v>11.1</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66082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2825</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261434</v>
      </c>
      <c r="CS39" s="634"/>
      <c r="CT39" s="634"/>
      <c r="CU39" s="634"/>
      <c r="CV39" s="634"/>
      <c r="CW39" s="634"/>
      <c r="CX39" s="634"/>
      <c r="CY39" s="635"/>
      <c r="CZ39" s="624">
        <v>3.1</v>
      </c>
      <c r="DA39" s="636"/>
      <c r="DB39" s="636"/>
      <c r="DC39" s="637"/>
      <c r="DD39" s="627">
        <v>6974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26900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33696</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113</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38250</v>
      </c>
      <c r="CS40" s="622"/>
      <c r="CT40" s="622"/>
      <c r="CU40" s="622"/>
      <c r="CV40" s="622"/>
      <c r="CW40" s="622"/>
      <c r="CX40" s="622"/>
      <c r="CY40" s="623"/>
      <c r="CZ40" s="624">
        <v>0.5</v>
      </c>
      <c r="DA40" s="636"/>
      <c r="DB40" s="636"/>
      <c r="DC40" s="637"/>
      <c r="DD40" s="627">
        <v>250</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8740331</v>
      </c>
      <c r="S41" s="646"/>
      <c r="T41" s="646"/>
      <c r="U41" s="646"/>
      <c r="V41" s="646"/>
      <c r="W41" s="646"/>
      <c r="X41" s="646"/>
      <c r="Y41" s="649"/>
      <c r="Z41" s="650">
        <v>100</v>
      </c>
      <c r="AA41" s="650"/>
      <c r="AB41" s="650"/>
      <c r="AC41" s="650"/>
      <c r="AD41" s="651">
        <v>5058687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140304</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554638</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337</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694814</v>
      </c>
      <c r="CS42" s="634"/>
      <c r="CT42" s="634"/>
      <c r="CU42" s="634"/>
      <c r="CV42" s="634"/>
      <c r="CW42" s="634"/>
      <c r="CX42" s="634"/>
      <c r="CY42" s="635"/>
      <c r="CZ42" s="624">
        <v>8.4</v>
      </c>
      <c r="DA42" s="636"/>
      <c r="DB42" s="636"/>
      <c r="DC42" s="637"/>
      <c r="DD42" s="627">
        <v>108584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693045</v>
      </c>
      <c r="CS44" s="622"/>
      <c r="CT44" s="622"/>
      <c r="CU44" s="622"/>
      <c r="CV44" s="622"/>
      <c r="CW44" s="622"/>
      <c r="CX44" s="622"/>
      <c r="CY44" s="623"/>
      <c r="CZ44" s="624">
        <v>8.3000000000000007</v>
      </c>
      <c r="DA44" s="625"/>
      <c r="DB44" s="625"/>
      <c r="DC44" s="626"/>
      <c r="DD44" s="627">
        <v>106815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167613</v>
      </c>
      <c r="CS45" s="634"/>
      <c r="CT45" s="634"/>
      <c r="CU45" s="634"/>
      <c r="CV45" s="634"/>
      <c r="CW45" s="634"/>
      <c r="CX45" s="634"/>
      <c r="CY45" s="635"/>
      <c r="CZ45" s="624">
        <v>2</v>
      </c>
      <c r="DA45" s="636"/>
      <c r="DB45" s="636"/>
      <c r="DC45" s="637"/>
      <c r="DD45" s="627">
        <v>13724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488539</v>
      </c>
      <c r="CS46" s="622"/>
      <c r="CT46" s="622"/>
      <c r="CU46" s="622"/>
      <c r="CV46" s="622"/>
      <c r="CW46" s="622"/>
      <c r="CX46" s="622"/>
      <c r="CY46" s="623"/>
      <c r="CZ46" s="624">
        <v>5.9</v>
      </c>
      <c r="DA46" s="625"/>
      <c r="DB46" s="625"/>
      <c r="DC46" s="626"/>
      <c r="DD46" s="627">
        <v>89936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1769</v>
      </c>
      <c r="CS47" s="634"/>
      <c r="CT47" s="634"/>
      <c r="CU47" s="634"/>
      <c r="CV47" s="634"/>
      <c r="CW47" s="634"/>
      <c r="CX47" s="634"/>
      <c r="CY47" s="635"/>
      <c r="CZ47" s="624">
        <v>0</v>
      </c>
      <c r="DA47" s="636"/>
      <c r="DB47" s="636"/>
      <c r="DC47" s="637"/>
      <c r="DD47" s="627">
        <v>1769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8310341</v>
      </c>
      <c r="CS49" s="606"/>
      <c r="CT49" s="606"/>
      <c r="CU49" s="606"/>
      <c r="CV49" s="606"/>
      <c r="CW49" s="606"/>
      <c r="CX49" s="606"/>
      <c r="CY49" s="607"/>
      <c r="CZ49" s="608">
        <v>100</v>
      </c>
      <c r="DA49" s="609"/>
      <c r="DB49" s="609"/>
      <c r="DC49" s="610"/>
      <c r="DD49" s="611">
        <v>5744527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wjVuQgJzwFDOcyQmNnNSzFtkVx3k4VCTGyKt426ecZiZkf5+/oYUZLjbapCKXhXaL4PRzIbja5q+LHdOPdo3w==" saltValue="yBud4fiWNeoYcwh1yilSb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view="pageBreakPreview" zoomScale="70" zoomScaleNormal="70" zoomScaleSheetLayoutView="70" workbookViewId="0"/>
  </sheetViews>
  <sheetFormatPr defaultColWidth="0" defaultRowHeight="13.2" zeroHeight="1"/>
  <cols>
    <col min="1" max="130" width="2.77734375" style="231" customWidth="1"/>
    <col min="131" max="131" width="1.6640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8694</v>
      </c>
      <c r="R7" s="1103"/>
      <c r="S7" s="1103"/>
      <c r="T7" s="1103"/>
      <c r="U7" s="1103"/>
      <c r="V7" s="1103">
        <v>8274</v>
      </c>
      <c r="W7" s="1103"/>
      <c r="X7" s="1103"/>
      <c r="Y7" s="1103"/>
      <c r="Z7" s="1103"/>
      <c r="AA7" s="1103">
        <v>420</v>
      </c>
      <c r="AB7" s="1103"/>
      <c r="AC7" s="1103"/>
      <c r="AD7" s="1103"/>
      <c r="AE7" s="1104"/>
      <c r="AF7" s="1105">
        <v>264</v>
      </c>
      <c r="AG7" s="1106"/>
      <c r="AH7" s="1106"/>
      <c r="AI7" s="1106"/>
      <c r="AJ7" s="1107"/>
      <c r="AK7" s="1108">
        <v>4</v>
      </c>
      <c r="AL7" s="1109"/>
      <c r="AM7" s="1109"/>
      <c r="AN7" s="1109"/>
      <c r="AO7" s="1109"/>
      <c r="AP7" s="1109">
        <v>9553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574</v>
      </c>
      <c r="BT7" s="1100"/>
      <c r="BU7" s="1100"/>
      <c r="BV7" s="1100"/>
      <c r="BW7" s="1100"/>
      <c r="BX7" s="1100"/>
      <c r="BY7" s="1100"/>
      <c r="BZ7" s="1100"/>
      <c r="CA7" s="1100"/>
      <c r="CB7" s="1100"/>
      <c r="CC7" s="1100"/>
      <c r="CD7" s="1100"/>
      <c r="CE7" s="1100"/>
      <c r="CF7" s="1100"/>
      <c r="CG7" s="1112"/>
      <c r="CH7" s="1096">
        <v>6</v>
      </c>
      <c r="CI7" s="1097"/>
      <c r="CJ7" s="1097"/>
      <c r="CK7" s="1097"/>
      <c r="CL7" s="1098"/>
      <c r="CM7" s="1096">
        <v>105</v>
      </c>
      <c r="CN7" s="1097"/>
      <c r="CO7" s="1097"/>
      <c r="CP7" s="1097"/>
      <c r="CQ7" s="1098"/>
      <c r="CR7" s="1096">
        <v>35</v>
      </c>
      <c r="CS7" s="1097"/>
      <c r="CT7" s="1097"/>
      <c r="CU7" s="1097"/>
      <c r="CV7" s="1098"/>
      <c r="CW7" s="1096">
        <v>0</v>
      </c>
      <c r="CX7" s="1097"/>
      <c r="CY7" s="1097"/>
      <c r="CZ7" s="1097"/>
      <c r="DA7" s="1098"/>
      <c r="DB7" s="1096">
        <v>0</v>
      </c>
      <c r="DC7" s="1097"/>
      <c r="DD7" s="1097"/>
      <c r="DE7" s="1097"/>
      <c r="DF7" s="1098"/>
      <c r="DG7" s="1096">
        <v>0</v>
      </c>
      <c r="DH7" s="1097"/>
      <c r="DI7" s="1097"/>
      <c r="DJ7" s="1097"/>
      <c r="DK7" s="1098"/>
      <c r="DL7" s="1096">
        <v>0</v>
      </c>
      <c r="DM7" s="1097"/>
      <c r="DN7" s="1097"/>
      <c r="DO7" s="1097"/>
      <c r="DP7" s="1098"/>
      <c r="DQ7" s="1096">
        <v>0</v>
      </c>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4</v>
      </c>
      <c r="R8" s="1039"/>
      <c r="S8" s="1039"/>
      <c r="T8" s="1039"/>
      <c r="U8" s="1039"/>
      <c r="V8" s="1039">
        <v>0</v>
      </c>
      <c r="W8" s="1039"/>
      <c r="X8" s="1039"/>
      <c r="Y8" s="1039"/>
      <c r="Z8" s="1039"/>
      <c r="AA8" s="1039">
        <v>4</v>
      </c>
      <c r="AB8" s="1039"/>
      <c r="AC8" s="1039"/>
      <c r="AD8" s="1039"/>
      <c r="AE8" s="1040"/>
      <c r="AF8" s="1035">
        <v>4</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575</v>
      </c>
      <c r="BT8" s="993"/>
      <c r="BU8" s="993"/>
      <c r="BV8" s="993"/>
      <c r="BW8" s="993"/>
      <c r="BX8" s="993"/>
      <c r="BY8" s="993"/>
      <c r="BZ8" s="993"/>
      <c r="CA8" s="993"/>
      <c r="CB8" s="993"/>
      <c r="CC8" s="993"/>
      <c r="CD8" s="993"/>
      <c r="CE8" s="993"/>
      <c r="CF8" s="993"/>
      <c r="CG8" s="1014"/>
      <c r="CH8" s="989">
        <v>0</v>
      </c>
      <c r="CI8" s="990"/>
      <c r="CJ8" s="990"/>
      <c r="CK8" s="990"/>
      <c r="CL8" s="991"/>
      <c r="CM8" s="989">
        <v>1</v>
      </c>
      <c r="CN8" s="990"/>
      <c r="CO8" s="990"/>
      <c r="CP8" s="990"/>
      <c r="CQ8" s="991"/>
      <c r="CR8" s="989">
        <v>1</v>
      </c>
      <c r="CS8" s="990"/>
      <c r="CT8" s="990"/>
      <c r="CU8" s="990"/>
      <c r="CV8" s="991"/>
      <c r="CW8" s="989">
        <v>0</v>
      </c>
      <c r="CX8" s="990"/>
      <c r="CY8" s="990"/>
      <c r="CZ8" s="990"/>
      <c r="DA8" s="991"/>
      <c r="DB8" s="989">
        <v>0</v>
      </c>
      <c r="DC8" s="990"/>
      <c r="DD8" s="990"/>
      <c r="DE8" s="990"/>
      <c r="DF8" s="991"/>
      <c r="DG8" s="989">
        <v>0</v>
      </c>
      <c r="DH8" s="990"/>
      <c r="DI8" s="990"/>
      <c r="DJ8" s="990"/>
      <c r="DK8" s="991"/>
      <c r="DL8" s="989">
        <v>0</v>
      </c>
      <c r="DM8" s="990"/>
      <c r="DN8" s="990"/>
      <c r="DO8" s="990"/>
      <c r="DP8" s="991"/>
      <c r="DQ8" s="989">
        <v>0</v>
      </c>
      <c r="DR8" s="990"/>
      <c r="DS8" s="990"/>
      <c r="DT8" s="990"/>
      <c r="DU8" s="991"/>
      <c r="DV8" s="992"/>
      <c r="DW8" s="993"/>
      <c r="DX8" s="993"/>
      <c r="DY8" s="993"/>
      <c r="DZ8" s="994"/>
      <c r="EA8" s="234"/>
    </row>
    <row r="9" spans="1:131" s="235" customFormat="1" ht="26.25" customHeight="1">
      <c r="A9" s="238">
        <v>3</v>
      </c>
      <c r="B9" s="1030" t="s">
        <v>376</v>
      </c>
      <c r="C9" s="1031"/>
      <c r="D9" s="1031"/>
      <c r="E9" s="1031"/>
      <c r="F9" s="1031"/>
      <c r="G9" s="1031"/>
      <c r="H9" s="1031"/>
      <c r="I9" s="1031"/>
      <c r="J9" s="1031"/>
      <c r="K9" s="1031"/>
      <c r="L9" s="1031"/>
      <c r="M9" s="1031"/>
      <c r="N9" s="1031"/>
      <c r="O9" s="1031"/>
      <c r="P9" s="1032"/>
      <c r="Q9" s="1038">
        <v>66</v>
      </c>
      <c r="R9" s="1039"/>
      <c r="S9" s="1039"/>
      <c r="T9" s="1039"/>
      <c r="U9" s="1039"/>
      <c r="V9" s="1039">
        <v>61</v>
      </c>
      <c r="W9" s="1039"/>
      <c r="X9" s="1039"/>
      <c r="Y9" s="1039"/>
      <c r="Z9" s="1039"/>
      <c r="AA9" s="1039">
        <v>5</v>
      </c>
      <c r="AB9" s="1039"/>
      <c r="AC9" s="1039"/>
      <c r="AD9" s="1039"/>
      <c r="AE9" s="1040"/>
      <c r="AF9" s="1035">
        <v>5</v>
      </c>
      <c r="AG9" s="1036"/>
      <c r="AH9" s="1036"/>
      <c r="AI9" s="1036"/>
      <c r="AJ9" s="1037"/>
      <c r="AK9" s="1080">
        <v>28</v>
      </c>
      <c r="AL9" s="1081"/>
      <c r="AM9" s="1081"/>
      <c r="AN9" s="1081"/>
      <c r="AO9" s="1081"/>
      <c r="AP9" s="1081">
        <v>0</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576</v>
      </c>
      <c r="BT9" s="993"/>
      <c r="BU9" s="993"/>
      <c r="BV9" s="993"/>
      <c r="BW9" s="993"/>
      <c r="BX9" s="993"/>
      <c r="BY9" s="993"/>
      <c r="BZ9" s="993"/>
      <c r="CA9" s="993"/>
      <c r="CB9" s="993"/>
      <c r="CC9" s="993"/>
      <c r="CD9" s="993"/>
      <c r="CE9" s="993"/>
      <c r="CF9" s="993"/>
      <c r="CG9" s="1014"/>
      <c r="CH9" s="989">
        <v>1</v>
      </c>
      <c r="CI9" s="990"/>
      <c r="CJ9" s="990"/>
      <c r="CK9" s="990"/>
      <c r="CL9" s="991"/>
      <c r="CM9" s="989">
        <v>1</v>
      </c>
      <c r="CN9" s="990"/>
      <c r="CO9" s="990"/>
      <c r="CP9" s="990"/>
      <c r="CQ9" s="991"/>
      <c r="CR9" s="989">
        <v>0</v>
      </c>
      <c r="CS9" s="990"/>
      <c r="CT9" s="990"/>
      <c r="CU9" s="990"/>
      <c r="CV9" s="991"/>
      <c r="CW9" s="989">
        <v>0</v>
      </c>
      <c r="CX9" s="990"/>
      <c r="CY9" s="990"/>
      <c r="CZ9" s="990"/>
      <c r="DA9" s="991"/>
      <c r="DB9" s="989">
        <v>0</v>
      </c>
      <c r="DC9" s="990"/>
      <c r="DD9" s="990"/>
      <c r="DE9" s="990"/>
      <c r="DF9" s="991"/>
      <c r="DG9" s="989">
        <v>0</v>
      </c>
      <c r="DH9" s="990"/>
      <c r="DI9" s="990"/>
      <c r="DJ9" s="990"/>
      <c r="DK9" s="991"/>
      <c r="DL9" s="989">
        <v>0</v>
      </c>
      <c r="DM9" s="990"/>
      <c r="DN9" s="990"/>
      <c r="DO9" s="990"/>
      <c r="DP9" s="991"/>
      <c r="DQ9" s="989">
        <v>0</v>
      </c>
      <c r="DR9" s="990"/>
      <c r="DS9" s="990"/>
      <c r="DT9" s="990"/>
      <c r="DU9" s="991"/>
      <c r="DV9" s="992"/>
      <c r="DW9" s="993"/>
      <c r="DX9" s="993"/>
      <c r="DY9" s="993"/>
      <c r="DZ9" s="994"/>
      <c r="EA9" s="234"/>
    </row>
    <row r="10" spans="1:131" s="235" customFormat="1" ht="26.25" customHeight="1">
      <c r="A10" s="238">
        <v>4</v>
      </c>
      <c r="B10" s="1030" t="s">
        <v>377</v>
      </c>
      <c r="C10" s="1031"/>
      <c r="D10" s="1031"/>
      <c r="E10" s="1031"/>
      <c r="F10" s="1031"/>
      <c r="G10" s="1031"/>
      <c r="H10" s="1031"/>
      <c r="I10" s="1031"/>
      <c r="J10" s="1031"/>
      <c r="K10" s="1031"/>
      <c r="L10" s="1031"/>
      <c r="M10" s="1031"/>
      <c r="N10" s="1031"/>
      <c r="O10" s="1031"/>
      <c r="P10" s="1032"/>
      <c r="Q10" s="1038">
        <v>2</v>
      </c>
      <c r="R10" s="1039"/>
      <c r="S10" s="1039"/>
      <c r="T10" s="1039"/>
      <c r="U10" s="1039"/>
      <c r="V10" s="1039">
        <v>2</v>
      </c>
      <c r="W10" s="1039"/>
      <c r="X10" s="1039"/>
      <c r="Y10" s="1039"/>
      <c r="Z10" s="1039"/>
      <c r="AA10" s="1039">
        <v>0</v>
      </c>
      <c r="AB10" s="1039"/>
      <c r="AC10" s="1039"/>
      <c r="AD10" s="1039"/>
      <c r="AE10" s="1040"/>
      <c r="AF10" s="1035">
        <v>0</v>
      </c>
      <c r="AG10" s="1036"/>
      <c r="AH10" s="1036"/>
      <c r="AI10" s="1036"/>
      <c r="AJ10" s="1037"/>
      <c r="AK10" s="1080">
        <v>0</v>
      </c>
      <c r="AL10" s="1081"/>
      <c r="AM10" s="1081"/>
      <c r="AN10" s="1081"/>
      <c r="AO10" s="1081"/>
      <c r="AP10" s="1081">
        <v>0</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c r="A11" s="238">
        <v>5</v>
      </c>
      <c r="B11" s="1030" t="s">
        <v>378</v>
      </c>
      <c r="C11" s="1031"/>
      <c r="D11" s="1031"/>
      <c r="E11" s="1031"/>
      <c r="F11" s="1031"/>
      <c r="G11" s="1031"/>
      <c r="H11" s="1031"/>
      <c r="I11" s="1031"/>
      <c r="J11" s="1031"/>
      <c r="K11" s="1031"/>
      <c r="L11" s="1031"/>
      <c r="M11" s="1031"/>
      <c r="N11" s="1031"/>
      <c r="O11" s="1031"/>
      <c r="P11" s="1032"/>
      <c r="Q11" s="1038">
        <v>1</v>
      </c>
      <c r="R11" s="1039"/>
      <c r="S11" s="1039"/>
      <c r="T11" s="1039"/>
      <c r="U11" s="1039"/>
      <c r="V11" s="1039">
        <v>0</v>
      </c>
      <c r="W11" s="1039"/>
      <c r="X11" s="1039"/>
      <c r="Y11" s="1039"/>
      <c r="Z11" s="1039"/>
      <c r="AA11" s="1039">
        <v>1</v>
      </c>
      <c r="AB11" s="1039"/>
      <c r="AC11" s="1039"/>
      <c r="AD11" s="1039"/>
      <c r="AE11" s="1040"/>
      <c r="AF11" s="1035">
        <v>1</v>
      </c>
      <c r="AG11" s="1036"/>
      <c r="AH11" s="1036"/>
      <c r="AI11" s="1036"/>
      <c r="AJ11" s="1037"/>
      <c r="AK11" s="1080">
        <v>0</v>
      </c>
      <c r="AL11" s="1081"/>
      <c r="AM11" s="1081"/>
      <c r="AN11" s="1081"/>
      <c r="AO11" s="1081"/>
      <c r="AP11" s="1081">
        <v>0</v>
      </c>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379</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380</v>
      </c>
      <c r="B23" s="937" t="s">
        <v>381</v>
      </c>
      <c r="C23" s="938"/>
      <c r="D23" s="938"/>
      <c r="E23" s="938"/>
      <c r="F23" s="938"/>
      <c r="G23" s="938"/>
      <c r="H23" s="938"/>
      <c r="I23" s="938"/>
      <c r="J23" s="938"/>
      <c r="K23" s="938"/>
      <c r="L23" s="938"/>
      <c r="M23" s="938"/>
      <c r="N23" s="938"/>
      <c r="O23" s="938"/>
      <c r="P23" s="948"/>
      <c r="Q23" s="1067">
        <v>8740</v>
      </c>
      <c r="R23" s="1061"/>
      <c r="S23" s="1061"/>
      <c r="T23" s="1061"/>
      <c r="U23" s="1061"/>
      <c r="V23" s="1061">
        <v>8310</v>
      </c>
      <c r="W23" s="1061"/>
      <c r="X23" s="1061"/>
      <c r="Y23" s="1061"/>
      <c r="Z23" s="1061"/>
      <c r="AA23" s="1061">
        <v>430</v>
      </c>
      <c r="AB23" s="1061"/>
      <c r="AC23" s="1061"/>
      <c r="AD23" s="1061"/>
      <c r="AE23" s="1068"/>
      <c r="AF23" s="1069">
        <v>274</v>
      </c>
      <c r="AG23" s="1061"/>
      <c r="AH23" s="1061"/>
      <c r="AI23" s="1061"/>
      <c r="AJ23" s="1070"/>
      <c r="AK23" s="1071"/>
      <c r="AL23" s="1072"/>
      <c r="AM23" s="1072"/>
      <c r="AN23" s="1072"/>
      <c r="AO23" s="1072"/>
      <c r="AP23" s="1061">
        <v>9553</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384</v>
      </c>
      <c r="R26" s="1002"/>
      <c r="S26" s="1002"/>
      <c r="T26" s="1002"/>
      <c r="U26" s="1003"/>
      <c r="V26" s="1001" t="s">
        <v>385</v>
      </c>
      <c r="W26" s="1002"/>
      <c r="X26" s="1002"/>
      <c r="Y26" s="1002"/>
      <c r="Z26" s="1003"/>
      <c r="AA26" s="1001" t="s">
        <v>386</v>
      </c>
      <c r="AB26" s="1002"/>
      <c r="AC26" s="1002"/>
      <c r="AD26" s="1002"/>
      <c r="AE26" s="1002"/>
      <c r="AF26" s="1055" t="s">
        <v>387</v>
      </c>
      <c r="AG26" s="1008"/>
      <c r="AH26" s="1008"/>
      <c r="AI26" s="1008"/>
      <c r="AJ26" s="1056"/>
      <c r="AK26" s="1002" t="s">
        <v>388</v>
      </c>
      <c r="AL26" s="1002"/>
      <c r="AM26" s="1002"/>
      <c r="AN26" s="1002"/>
      <c r="AO26" s="1003"/>
      <c r="AP26" s="1001" t="s">
        <v>389</v>
      </c>
      <c r="AQ26" s="1002"/>
      <c r="AR26" s="1002"/>
      <c r="AS26" s="1002"/>
      <c r="AT26" s="1003"/>
      <c r="AU26" s="1001" t="s">
        <v>390</v>
      </c>
      <c r="AV26" s="1002"/>
      <c r="AW26" s="1002"/>
      <c r="AX26" s="1002"/>
      <c r="AY26" s="1003"/>
      <c r="AZ26" s="1001" t="s">
        <v>391</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392</v>
      </c>
      <c r="C28" s="1048"/>
      <c r="D28" s="1048"/>
      <c r="E28" s="1048"/>
      <c r="F28" s="1048"/>
      <c r="G28" s="1048"/>
      <c r="H28" s="1048"/>
      <c r="I28" s="1048"/>
      <c r="J28" s="1048"/>
      <c r="K28" s="1048"/>
      <c r="L28" s="1048"/>
      <c r="M28" s="1048"/>
      <c r="N28" s="1048"/>
      <c r="O28" s="1048"/>
      <c r="P28" s="1049"/>
      <c r="Q28" s="1050">
        <v>1645</v>
      </c>
      <c r="R28" s="1051"/>
      <c r="S28" s="1051"/>
      <c r="T28" s="1051"/>
      <c r="U28" s="1051"/>
      <c r="V28" s="1051">
        <v>1433</v>
      </c>
      <c r="W28" s="1051"/>
      <c r="X28" s="1051"/>
      <c r="Y28" s="1051"/>
      <c r="Z28" s="1051"/>
      <c r="AA28" s="1051">
        <v>212</v>
      </c>
      <c r="AB28" s="1051"/>
      <c r="AC28" s="1051"/>
      <c r="AD28" s="1051"/>
      <c r="AE28" s="1052"/>
      <c r="AF28" s="1053">
        <v>212</v>
      </c>
      <c r="AG28" s="1051"/>
      <c r="AH28" s="1051"/>
      <c r="AI28" s="1051"/>
      <c r="AJ28" s="1054"/>
      <c r="AK28" s="1042">
        <v>140</v>
      </c>
      <c r="AL28" s="1043"/>
      <c r="AM28" s="1043"/>
      <c r="AN28" s="1043"/>
      <c r="AO28" s="1043"/>
      <c r="AP28" s="1043">
        <v>0</v>
      </c>
      <c r="AQ28" s="1043"/>
      <c r="AR28" s="1043"/>
      <c r="AS28" s="1043"/>
      <c r="AT28" s="1043"/>
      <c r="AU28" s="1043">
        <v>0</v>
      </c>
      <c r="AV28" s="1043"/>
      <c r="AW28" s="1043"/>
      <c r="AX28" s="1043"/>
      <c r="AY28" s="1043"/>
      <c r="AZ28" s="1044">
        <v>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393</v>
      </c>
      <c r="C29" s="1031"/>
      <c r="D29" s="1031"/>
      <c r="E29" s="1031"/>
      <c r="F29" s="1031"/>
      <c r="G29" s="1031"/>
      <c r="H29" s="1031"/>
      <c r="I29" s="1031"/>
      <c r="J29" s="1031"/>
      <c r="K29" s="1031"/>
      <c r="L29" s="1031"/>
      <c r="M29" s="1031"/>
      <c r="N29" s="1031"/>
      <c r="O29" s="1031"/>
      <c r="P29" s="1032"/>
      <c r="Q29" s="1038">
        <v>1926</v>
      </c>
      <c r="R29" s="1039"/>
      <c r="S29" s="1039"/>
      <c r="T29" s="1039"/>
      <c r="U29" s="1039"/>
      <c r="V29" s="1039">
        <v>1827</v>
      </c>
      <c r="W29" s="1039"/>
      <c r="X29" s="1039"/>
      <c r="Y29" s="1039"/>
      <c r="Z29" s="1039"/>
      <c r="AA29" s="1039">
        <v>99</v>
      </c>
      <c r="AB29" s="1039"/>
      <c r="AC29" s="1039"/>
      <c r="AD29" s="1039"/>
      <c r="AE29" s="1040"/>
      <c r="AF29" s="1035">
        <v>99</v>
      </c>
      <c r="AG29" s="1036"/>
      <c r="AH29" s="1036"/>
      <c r="AI29" s="1036"/>
      <c r="AJ29" s="1037"/>
      <c r="AK29" s="980">
        <v>320</v>
      </c>
      <c r="AL29" s="971"/>
      <c r="AM29" s="971"/>
      <c r="AN29" s="971"/>
      <c r="AO29" s="971"/>
      <c r="AP29" s="971">
        <v>0</v>
      </c>
      <c r="AQ29" s="971"/>
      <c r="AR29" s="971"/>
      <c r="AS29" s="971"/>
      <c r="AT29" s="971"/>
      <c r="AU29" s="971">
        <v>0</v>
      </c>
      <c r="AV29" s="971"/>
      <c r="AW29" s="971"/>
      <c r="AX29" s="971"/>
      <c r="AY29" s="971"/>
      <c r="AZ29" s="1041">
        <v>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394</v>
      </c>
      <c r="C30" s="1031"/>
      <c r="D30" s="1031"/>
      <c r="E30" s="1031"/>
      <c r="F30" s="1031"/>
      <c r="G30" s="1031"/>
      <c r="H30" s="1031"/>
      <c r="I30" s="1031"/>
      <c r="J30" s="1031"/>
      <c r="K30" s="1031"/>
      <c r="L30" s="1031"/>
      <c r="M30" s="1031"/>
      <c r="N30" s="1031"/>
      <c r="O30" s="1031"/>
      <c r="P30" s="1032"/>
      <c r="Q30" s="1038">
        <v>410</v>
      </c>
      <c r="R30" s="1039"/>
      <c r="S30" s="1039"/>
      <c r="T30" s="1039"/>
      <c r="U30" s="1039"/>
      <c r="V30" s="1039">
        <v>403</v>
      </c>
      <c r="W30" s="1039"/>
      <c r="X30" s="1039"/>
      <c r="Y30" s="1039"/>
      <c r="Z30" s="1039"/>
      <c r="AA30" s="1039">
        <v>7</v>
      </c>
      <c r="AB30" s="1039"/>
      <c r="AC30" s="1039"/>
      <c r="AD30" s="1039"/>
      <c r="AE30" s="1040"/>
      <c r="AF30" s="1035">
        <v>7</v>
      </c>
      <c r="AG30" s="1036"/>
      <c r="AH30" s="1036"/>
      <c r="AI30" s="1036"/>
      <c r="AJ30" s="1037"/>
      <c r="AK30" s="980">
        <v>246</v>
      </c>
      <c r="AL30" s="971"/>
      <c r="AM30" s="971"/>
      <c r="AN30" s="971"/>
      <c r="AO30" s="971"/>
      <c r="AP30" s="971">
        <v>0</v>
      </c>
      <c r="AQ30" s="971"/>
      <c r="AR30" s="971"/>
      <c r="AS30" s="971"/>
      <c r="AT30" s="971"/>
      <c r="AU30" s="971">
        <v>0</v>
      </c>
      <c r="AV30" s="971"/>
      <c r="AW30" s="971"/>
      <c r="AX30" s="971"/>
      <c r="AY30" s="971"/>
      <c r="AZ30" s="1041">
        <v>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395</v>
      </c>
      <c r="C31" s="1031"/>
      <c r="D31" s="1031"/>
      <c r="E31" s="1031"/>
      <c r="F31" s="1031"/>
      <c r="G31" s="1031"/>
      <c r="H31" s="1031"/>
      <c r="I31" s="1031"/>
      <c r="J31" s="1031"/>
      <c r="K31" s="1031"/>
      <c r="L31" s="1031"/>
      <c r="M31" s="1031"/>
      <c r="N31" s="1031"/>
      <c r="O31" s="1031"/>
      <c r="P31" s="1032"/>
      <c r="Q31" s="1038">
        <v>67</v>
      </c>
      <c r="R31" s="1039"/>
      <c r="S31" s="1039"/>
      <c r="T31" s="1039"/>
      <c r="U31" s="1039"/>
      <c r="V31" s="1039">
        <v>59</v>
      </c>
      <c r="W31" s="1039"/>
      <c r="X31" s="1039"/>
      <c r="Y31" s="1039"/>
      <c r="Z31" s="1039"/>
      <c r="AA31" s="1039">
        <v>8</v>
      </c>
      <c r="AB31" s="1039"/>
      <c r="AC31" s="1039"/>
      <c r="AD31" s="1039"/>
      <c r="AE31" s="1040"/>
      <c r="AF31" s="1035">
        <v>8</v>
      </c>
      <c r="AG31" s="1036"/>
      <c r="AH31" s="1036"/>
      <c r="AI31" s="1036"/>
      <c r="AJ31" s="1037"/>
      <c r="AK31" s="980">
        <v>0</v>
      </c>
      <c r="AL31" s="971"/>
      <c r="AM31" s="971"/>
      <c r="AN31" s="971"/>
      <c r="AO31" s="971"/>
      <c r="AP31" s="971">
        <v>0</v>
      </c>
      <c r="AQ31" s="971"/>
      <c r="AR31" s="971"/>
      <c r="AS31" s="971"/>
      <c r="AT31" s="971"/>
      <c r="AU31" s="971">
        <v>0</v>
      </c>
      <c r="AV31" s="971"/>
      <c r="AW31" s="971"/>
      <c r="AX31" s="971"/>
      <c r="AY31" s="971"/>
      <c r="AZ31" s="1041">
        <v>0</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396</v>
      </c>
      <c r="C32" s="1031"/>
      <c r="D32" s="1031"/>
      <c r="E32" s="1031"/>
      <c r="F32" s="1031"/>
      <c r="G32" s="1031"/>
      <c r="H32" s="1031"/>
      <c r="I32" s="1031"/>
      <c r="J32" s="1031"/>
      <c r="K32" s="1031"/>
      <c r="L32" s="1031"/>
      <c r="M32" s="1031"/>
      <c r="N32" s="1031"/>
      <c r="O32" s="1031"/>
      <c r="P32" s="1032"/>
      <c r="Q32" s="1038">
        <v>260</v>
      </c>
      <c r="R32" s="1039"/>
      <c r="S32" s="1039"/>
      <c r="T32" s="1039"/>
      <c r="U32" s="1039"/>
      <c r="V32" s="1039">
        <v>249</v>
      </c>
      <c r="W32" s="1039"/>
      <c r="X32" s="1039"/>
      <c r="Y32" s="1039"/>
      <c r="Z32" s="1039"/>
      <c r="AA32" s="1039">
        <v>11</v>
      </c>
      <c r="AB32" s="1039"/>
      <c r="AC32" s="1039"/>
      <c r="AD32" s="1039"/>
      <c r="AE32" s="1040"/>
      <c r="AF32" s="1035">
        <v>420</v>
      </c>
      <c r="AG32" s="1036"/>
      <c r="AH32" s="1036"/>
      <c r="AI32" s="1036"/>
      <c r="AJ32" s="1037"/>
      <c r="AK32" s="980">
        <v>27</v>
      </c>
      <c r="AL32" s="971"/>
      <c r="AM32" s="971"/>
      <c r="AN32" s="971"/>
      <c r="AO32" s="971"/>
      <c r="AP32" s="971">
        <v>380</v>
      </c>
      <c r="AQ32" s="971"/>
      <c r="AR32" s="971"/>
      <c r="AS32" s="971"/>
      <c r="AT32" s="971"/>
      <c r="AU32" s="971">
        <v>154</v>
      </c>
      <c r="AV32" s="971"/>
      <c r="AW32" s="971"/>
      <c r="AX32" s="971"/>
      <c r="AY32" s="971"/>
      <c r="AZ32" s="1041">
        <v>0</v>
      </c>
      <c r="BA32" s="1041"/>
      <c r="BB32" s="1041"/>
      <c r="BC32" s="1041"/>
      <c r="BD32" s="1041"/>
      <c r="BE32" s="972" t="s">
        <v>397</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398</v>
      </c>
      <c r="C33" s="1031"/>
      <c r="D33" s="1031"/>
      <c r="E33" s="1031"/>
      <c r="F33" s="1031"/>
      <c r="G33" s="1031"/>
      <c r="H33" s="1031"/>
      <c r="I33" s="1031"/>
      <c r="J33" s="1031"/>
      <c r="K33" s="1031"/>
      <c r="L33" s="1031"/>
      <c r="M33" s="1031"/>
      <c r="N33" s="1031"/>
      <c r="O33" s="1031"/>
      <c r="P33" s="1032"/>
      <c r="Q33" s="1038">
        <v>151</v>
      </c>
      <c r="R33" s="1039"/>
      <c r="S33" s="1039"/>
      <c r="T33" s="1039"/>
      <c r="U33" s="1039"/>
      <c r="V33" s="1039">
        <v>130</v>
      </c>
      <c r="W33" s="1039"/>
      <c r="X33" s="1039"/>
      <c r="Y33" s="1039"/>
      <c r="Z33" s="1039"/>
      <c r="AA33" s="1039">
        <v>21</v>
      </c>
      <c r="AB33" s="1039"/>
      <c r="AC33" s="1039"/>
      <c r="AD33" s="1039"/>
      <c r="AE33" s="1040"/>
      <c r="AF33" s="1035">
        <v>21</v>
      </c>
      <c r="AG33" s="1036"/>
      <c r="AH33" s="1036"/>
      <c r="AI33" s="1036"/>
      <c r="AJ33" s="1037"/>
      <c r="AK33" s="980">
        <v>64</v>
      </c>
      <c r="AL33" s="971"/>
      <c r="AM33" s="971"/>
      <c r="AN33" s="971"/>
      <c r="AO33" s="971"/>
      <c r="AP33" s="971">
        <v>542</v>
      </c>
      <c r="AQ33" s="971"/>
      <c r="AR33" s="971"/>
      <c r="AS33" s="971"/>
      <c r="AT33" s="971"/>
      <c r="AU33" s="971">
        <v>490</v>
      </c>
      <c r="AV33" s="971"/>
      <c r="AW33" s="971"/>
      <c r="AX33" s="971"/>
      <c r="AY33" s="971"/>
      <c r="AZ33" s="1041">
        <v>0</v>
      </c>
      <c r="BA33" s="1041"/>
      <c r="BB33" s="1041"/>
      <c r="BC33" s="1041"/>
      <c r="BD33" s="1041"/>
      <c r="BE33" s="972" t="s">
        <v>399</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400</v>
      </c>
      <c r="C34" s="1031"/>
      <c r="D34" s="1031"/>
      <c r="E34" s="1031"/>
      <c r="F34" s="1031"/>
      <c r="G34" s="1031"/>
      <c r="H34" s="1031"/>
      <c r="I34" s="1031"/>
      <c r="J34" s="1031"/>
      <c r="K34" s="1031"/>
      <c r="L34" s="1031"/>
      <c r="M34" s="1031"/>
      <c r="N34" s="1031"/>
      <c r="O34" s="1031"/>
      <c r="P34" s="1032"/>
      <c r="Q34" s="1038">
        <v>637</v>
      </c>
      <c r="R34" s="1039"/>
      <c r="S34" s="1039"/>
      <c r="T34" s="1039"/>
      <c r="U34" s="1039"/>
      <c r="V34" s="1039">
        <v>601</v>
      </c>
      <c r="W34" s="1039"/>
      <c r="X34" s="1039"/>
      <c r="Y34" s="1039"/>
      <c r="Z34" s="1039"/>
      <c r="AA34" s="1039">
        <v>36</v>
      </c>
      <c r="AB34" s="1039"/>
      <c r="AC34" s="1039"/>
      <c r="AD34" s="1039"/>
      <c r="AE34" s="1040"/>
      <c r="AF34" s="1035">
        <v>36</v>
      </c>
      <c r="AG34" s="1036"/>
      <c r="AH34" s="1036"/>
      <c r="AI34" s="1036"/>
      <c r="AJ34" s="1037"/>
      <c r="AK34" s="980">
        <v>298</v>
      </c>
      <c r="AL34" s="971"/>
      <c r="AM34" s="971"/>
      <c r="AN34" s="971"/>
      <c r="AO34" s="971"/>
      <c r="AP34" s="971">
        <v>2738</v>
      </c>
      <c r="AQ34" s="971"/>
      <c r="AR34" s="971"/>
      <c r="AS34" s="971"/>
      <c r="AT34" s="971"/>
      <c r="AU34" s="971">
        <v>2637</v>
      </c>
      <c r="AV34" s="971"/>
      <c r="AW34" s="971"/>
      <c r="AX34" s="971"/>
      <c r="AY34" s="971"/>
      <c r="AZ34" s="1041">
        <v>0</v>
      </c>
      <c r="BA34" s="1041"/>
      <c r="BB34" s="1041"/>
      <c r="BC34" s="1041"/>
      <c r="BD34" s="1041"/>
      <c r="BE34" s="972" t="s">
        <v>399</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t="s">
        <v>401</v>
      </c>
      <c r="C35" s="1031"/>
      <c r="D35" s="1031"/>
      <c r="E35" s="1031"/>
      <c r="F35" s="1031"/>
      <c r="G35" s="1031"/>
      <c r="H35" s="1031"/>
      <c r="I35" s="1031"/>
      <c r="J35" s="1031"/>
      <c r="K35" s="1031"/>
      <c r="L35" s="1031"/>
      <c r="M35" s="1031"/>
      <c r="N35" s="1031"/>
      <c r="O35" s="1031"/>
      <c r="P35" s="1032"/>
      <c r="Q35" s="1038">
        <v>11</v>
      </c>
      <c r="R35" s="1039"/>
      <c r="S35" s="1039"/>
      <c r="T35" s="1039"/>
      <c r="U35" s="1039"/>
      <c r="V35" s="1039">
        <v>2</v>
      </c>
      <c r="W35" s="1039"/>
      <c r="X35" s="1039"/>
      <c r="Y35" s="1039"/>
      <c r="Z35" s="1039"/>
      <c r="AA35" s="1039">
        <v>9</v>
      </c>
      <c r="AB35" s="1039"/>
      <c r="AC35" s="1039"/>
      <c r="AD35" s="1039"/>
      <c r="AE35" s="1040"/>
      <c r="AF35" s="1035">
        <v>9</v>
      </c>
      <c r="AG35" s="1036"/>
      <c r="AH35" s="1036"/>
      <c r="AI35" s="1036"/>
      <c r="AJ35" s="1037"/>
      <c r="AK35" s="980">
        <v>2</v>
      </c>
      <c r="AL35" s="971"/>
      <c r="AM35" s="971"/>
      <c r="AN35" s="971"/>
      <c r="AO35" s="971"/>
      <c r="AP35" s="971">
        <v>15</v>
      </c>
      <c r="AQ35" s="971"/>
      <c r="AR35" s="971"/>
      <c r="AS35" s="971"/>
      <c r="AT35" s="971"/>
      <c r="AU35" s="971">
        <v>11</v>
      </c>
      <c r="AV35" s="971"/>
      <c r="AW35" s="971"/>
      <c r="AX35" s="971"/>
      <c r="AY35" s="971"/>
      <c r="AZ35" s="1041">
        <v>0</v>
      </c>
      <c r="BA35" s="1041"/>
      <c r="BB35" s="1041"/>
      <c r="BC35" s="1041"/>
      <c r="BD35" s="1041"/>
      <c r="BE35" s="972" t="s">
        <v>399</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t="s">
        <v>402</v>
      </c>
      <c r="C36" s="1031"/>
      <c r="D36" s="1031"/>
      <c r="E36" s="1031"/>
      <c r="F36" s="1031"/>
      <c r="G36" s="1031"/>
      <c r="H36" s="1031"/>
      <c r="I36" s="1031"/>
      <c r="J36" s="1031"/>
      <c r="K36" s="1031"/>
      <c r="L36" s="1031"/>
      <c r="M36" s="1031"/>
      <c r="N36" s="1031"/>
      <c r="O36" s="1031"/>
      <c r="P36" s="1032"/>
      <c r="Q36" s="1038">
        <v>11</v>
      </c>
      <c r="R36" s="1039"/>
      <c r="S36" s="1039"/>
      <c r="T36" s="1039"/>
      <c r="U36" s="1039"/>
      <c r="V36" s="1039">
        <v>11</v>
      </c>
      <c r="W36" s="1039"/>
      <c r="X36" s="1039"/>
      <c r="Y36" s="1039"/>
      <c r="Z36" s="1039"/>
      <c r="AA36" s="1039">
        <v>0</v>
      </c>
      <c r="AB36" s="1039"/>
      <c r="AC36" s="1039"/>
      <c r="AD36" s="1039"/>
      <c r="AE36" s="1040"/>
      <c r="AF36" s="1035">
        <v>0</v>
      </c>
      <c r="AG36" s="1036"/>
      <c r="AH36" s="1036"/>
      <c r="AI36" s="1036"/>
      <c r="AJ36" s="1037"/>
      <c r="AK36" s="980">
        <v>8</v>
      </c>
      <c r="AL36" s="971"/>
      <c r="AM36" s="971"/>
      <c r="AN36" s="971"/>
      <c r="AO36" s="971"/>
      <c r="AP36" s="971">
        <v>12</v>
      </c>
      <c r="AQ36" s="971"/>
      <c r="AR36" s="971"/>
      <c r="AS36" s="971"/>
      <c r="AT36" s="971"/>
      <c r="AU36" s="971">
        <v>12</v>
      </c>
      <c r="AV36" s="971"/>
      <c r="AW36" s="971"/>
      <c r="AX36" s="971"/>
      <c r="AY36" s="971"/>
      <c r="AZ36" s="1041">
        <v>0</v>
      </c>
      <c r="BA36" s="1041"/>
      <c r="BB36" s="1041"/>
      <c r="BC36" s="1041"/>
      <c r="BD36" s="1041"/>
      <c r="BE36" s="972" t="s">
        <v>399</v>
      </c>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403</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380</v>
      </c>
      <c r="B63" s="937" t="s">
        <v>404</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812</v>
      </c>
      <c r="AG63" s="959"/>
      <c r="AH63" s="959"/>
      <c r="AI63" s="959"/>
      <c r="AJ63" s="1022"/>
      <c r="AK63" s="1023"/>
      <c r="AL63" s="963"/>
      <c r="AM63" s="963"/>
      <c r="AN63" s="963"/>
      <c r="AO63" s="963"/>
      <c r="AP63" s="959">
        <v>3687</v>
      </c>
      <c r="AQ63" s="959"/>
      <c r="AR63" s="959"/>
      <c r="AS63" s="959"/>
      <c r="AT63" s="959"/>
      <c r="AU63" s="959">
        <v>3304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406</v>
      </c>
      <c r="B66" s="996"/>
      <c r="C66" s="996"/>
      <c r="D66" s="996"/>
      <c r="E66" s="996"/>
      <c r="F66" s="996"/>
      <c r="G66" s="996"/>
      <c r="H66" s="996"/>
      <c r="I66" s="996"/>
      <c r="J66" s="996"/>
      <c r="K66" s="996"/>
      <c r="L66" s="996"/>
      <c r="M66" s="996"/>
      <c r="N66" s="996"/>
      <c r="O66" s="996"/>
      <c r="P66" s="997"/>
      <c r="Q66" s="1001" t="s">
        <v>384</v>
      </c>
      <c r="R66" s="1002"/>
      <c r="S66" s="1002"/>
      <c r="T66" s="1002"/>
      <c r="U66" s="1003"/>
      <c r="V66" s="1001" t="s">
        <v>385</v>
      </c>
      <c r="W66" s="1002"/>
      <c r="X66" s="1002"/>
      <c r="Y66" s="1002"/>
      <c r="Z66" s="1003"/>
      <c r="AA66" s="1001" t="s">
        <v>386</v>
      </c>
      <c r="AB66" s="1002"/>
      <c r="AC66" s="1002"/>
      <c r="AD66" s="1002"/>
      <c r="AE66" s="1003"/>
      <c r="AF66" s="1007" t="s">
        <v>387</v>
      </c>
      <c r="AG66" s="1008"/>
      <c r="AH66" s="1008"/>
      <c r="AI66" s="1008"/>
      <c r="AJ66" s="1009"/>
      <c r="AK66" s="1001" t="s">
        <v>388</v>
      </c>
      <c r="AL66" s="996"/>
      <c r="AM66" s="996"/>
      <c r="AN66" s="996"/>
      <c r="AO66" s="997"/>
      <c r="AP66" s="1001" t="s">
        <v>389</v>
      </c>
      <c r="AQ66" s="1002"/>
      <c r="AR66" s="1002"/>
      <c r="AS66" s="1002"/>
      <c r="AT66" s="1003"/>
      <c r="AU66" s="1001" t="s">
        <v>407</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555</v>
      </c>
      <c r="C68" s="986"/>
      <c r="D68" s="986"/>
      <c r="E68" s="986"/>
      <c r="F68" s="986"/>
      <c r="G68" s="986"/>
      <c r="H68" s="986"/>
      <c r="I68" s="986"/>
      <c r="J68" s="986"/>
      <c r="K68" s="986"/>
      <c r="L68" s="986"/>
      <c r="M68" s="986"/>
      <c r="N68" s="986"/>
      <c r="O68" s="986"/>
      <c r="P68" s="987"/>
      <c r="Q68" s="988">
        <v>34</v>
      </c>
      <c r="R68" s="982"/>
      <c r="S68" s="982"/>
      <c r="T68" s="982"/>
      <c r="U68" s="982"/>
      <c r="V68" s="982">
        <v>32</v>
      </c>
      <c r="W68" s="982"/>
      <c r="X68" s="982"/>
      <c r="Y68" s="982"/>
      <c r="Z68" s="982"/>
      <c r="AA68" s="982">
        <v>2</v>
      </c>
      <c r="AB68" s="982"/>
      <c r="AC68" s="982"/>
      <c r="AD68" s="982"/>
      <c r="AE68" s="982"/>
      <c r="AF68" s="982">
        <v>2</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556</v>
      </c>
      <c r="C69" s="975"/>
      <c r="D69" s="975"/>
      <c r="E69" s="975"/>
      <c r="F69" s="975"/>
      <c r="G69" s="975"/>
      <c r="H69" s="975"/>
      <c r="I69" s="975"/>
      <c r="J69" s="975"/>
      <c r="K69" s="975"/>
      <c r="L69" s="975"/>
      <c r="M69" s="975"/>
      <c r="N69" s="975"/>
      <c r="O69" s="975"/>
      <c r="P69" s="976"/>
      <c r="Q69" s="977">
        <v>355</v>
      </c>
      <c r="R69" s="971"/>
      <c r="S69" s="971"/>
      <c r="T69" s="971"/>
      <c r="U69" s="971"/>
      <c r="V69" s="971">
        <v>307</v>
      </c>
      <c r="W69" s="971"/>
      <c r="X69" s="971"/>
      <c r="Y69" s="971"/>
      <c r="Z69" s="971"/>
      <c r="AA69" s="971">
        <v>48</v>
      </c>
      <c r="AB69" s="971"/>
      <c r="AC69" s="971"/>
      <c r="AD69" s="971"/>
      <c r="AE69" s="971"/>
      <c r="AF69" s="971">
        <v>48</v>
      </c>
      <c r="AG69" s="971"/>
      <c r="AH69" s="971"/>
      <c r="AI69" s="971"/>
      <c r="AJ69" s="971"/>
      <c r="AK69" s="971">
        <v>0</v>
      </c>
      <c r="AL69" s="971"/>
      <c r="AM69" s="971"/>
      <c r="AN69" s="971"/>
      <c r="AO69" s="971"/>
      <c r="AP69" s="971">
        <v>0</v>
      </c>
      <c r="AQ69" s="971"/>
      <c r="AR69" s="971"/>
      <c r="AS69" s="971"/>
      <c r="AT69" s="971"/>
      <c r="AU69" s="971">
        <v>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557</v>
      </c>
      <c r="C70" s="975"/>
      <c r="D70" s="975"/>
      <c r="E70" s="975"/>
      <c r="F70" s="975"/>
      <c r="G70" s="975"/>
      <c r="H70" s="975"/>
      <c r="I70" s="975"/>
      <c r="J70" s="975"/>
      <c r="K70" s="975"/>
      <c r="L70" s="975"/>
      <c r="M70" s="975"/>
      <c r="N70" s="975"/>
      <c r="O70" s="975"/>
      <c r="P70" s="976"/>
      <c r="Q70" s="977">
        <v>171</v>
      </c>
      <c r="R70" s="971"/>
      <c r="S70" s="971"/>
      <c r="T70" s="971"/>
      <c r="U70" s="971"/>
      <c r="V70" s="971">
        <v>138</v>
      </c>
      <c r="W70" s="971"/>
      <c r="X70" s="971"/>
      <c r="Y70" s="971"/>
      <c r="Z70" s="971"/>
      <c r="AA70" s="971">
        <v>33</v>
      </c>
      <c r="AB70" s="971"/>
      <c r="AC70" s="971"/>
      <c r="AD70" s="971"/>
      <c r="AE70" s="971"/>
      <c r="AF70" s="971">
        <v>33</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558</v>
      </c>
      <c r="C71" s="975"/>
      <c r="D71" s="975"/>
      <c r="E71" s="975"/>
      <c r="F71" s="975"/>
      <c r="G71" s="975"/>
      <c r="H71" s="975"/>
      <c r="I71" s="975"/>
      <c r="J71" s="975"/>
      <c r="K71" s="975"/>
      <c r="L71" s="975"/>
      <c r="M71" s="975"/>
      <c r="N71" s="975"/>
      <c r="O71" s="975"/>
      <c r="P71" s="976"/>
      <c r="Q71" s="977">
        <v>63</v>
      </c>
      <c r="R71" s="971"/>
      <c r="S71" s="971"/>
      <c r="T71" s="971"/>
      <c r="U71" s="971"/>
      <c r="V71" s="971">
        <v>60</v>
      </c>
      <c r="W71" s="971"/>
      <c r="X71" s="971"/>
      <c r="Y71" s="971"/>
      <c r="Z71" s="971"/>
      <c r="AA71" s="971">
        <v>3</v>
      </c>
      <c r="AB71" s="971"/>
      <c r="AC71" s="971"/>
      <c r="AD71" s="971"/>
      <c r="AE71" s="971"/>
      <c r="AF71" s="971">
        <v>3</v>
      </c>
      <c r="AG71" s="971"/>
      <c r="AH71" s="971"/>
      <c r="AI71" s="971"/>
      <c r="AJ71" s="971"/>
      <c r="AK71" s="971">
        <v>0</v>
      </c>
      <c r="AL71" s="971"/>
      <c r="AM71" s="971"/>
      <c r="AN71" s="971"/>
      <c r="AO71" s="971"/>
      <c r="AP71" s="971">
        <v>0</v>
      </c>
      <c r="AQ71" s="971"/>
      <c r="AR71" s="971"/>
      <c r="AS71" s="971"/>
      <c r="AT71" s="971"/>
      <c r="AU71" s="971">
        <v>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559</v>
      </c>
      <c r="C72" s="975"/>
      <c r="D72" s="975"/>
      <c r="E72" s="975"/>
      <c r="F72" s="975"/>
      <c r="G72" s="975"/>
      <c r="H72" s="975"/>
      <c r="I72" s="975"/>
      <c r="J72" s="975"/>
      <c r="K72" s="975"/>
      <c r="L72" s="975"/>
      <c r="M72" s="975"/>
      <c r="N72" s="975"/>
      <c r="O72" s="975"/>
      <c r="P72" s="976"/>
      <c r="Q72" s="977">
        <v>1496</v>
      </c>
      <c r="R72" s="971"/>
      <c r="S72" s="971"/>
      <c r="T72" s="971"/>
      <c r="U72" s="971"/>
      <c r="V72" s="971">
        <v>1404</v>
      </c>
      <c r="W72" s="971"/>
      <c r="X72" s="971"/>
      <c r="Y72" s="971"/>
      <c r="Z72" s="971"/>
      <c r="AA72" s="971">
        <v>92</v>
      </c>
      <c r="AB72" s="971"/>
      <c r="AC72" s="971"/>
      <c r="AD72" s="971"/>
      <c r="AE72" s="971"/>
      <c r="AF72" s="971">
        <v>92</v>
      </c>
      <c r="AG72" s="971"/>
      <c r="AH72" s="971"/>
      <c r="AI72" s="971"/>
      <c r="AJ72" s="971"/>
      <c r="AK72" s="971">
        <v>0</v>
      </c>
      <c r="AL72" s="971"/>
      <c r="AM72" s="971"/>
      <c r="AN72" s="971"/>
      <c r="AO72" s="971"/>
      <c r="AP72" s="971">
        <v>1246</v>
      </c>
      <c r="AQ72" s="971"/>
      <c r="AR72" s="971"/>
      <c r="AS72" s="971"/>
      <c r="AT72" s="971"/>
      <c r="AU72" s="971">
        <v>108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560</v>
      </c>
      <c r="C73" s="975"/>
      <c r="D73" s="975"/>
      <c r="E73" s="975"/>
      <c r="F73" s="975"/>
      <c r="G73" s="975"/>
      <c r="H73" s="975"/>
      <c r="I73" s="975"/>
      <c r="J73" s="975"/>
      <c r="K73" s="975"/>
      <c r="L73" s="975"/>
      <c r="M73" s="975"/>
      <c r="N73" s="975"/>
      <c r="O73" s="975"/>
      <c r="P73" s="976"/>
      <c r="Q73" s="977">
        <v>10</v>
      </c>
      <c r="R73" s="971"/>
      <c r="S73" s="971"/>
      <c r="T73" s="971"/>
      <c r="U73" s="971"/>
      <c r="V73" s="971">
        <v>8</v>
      </c>
      <c r="W73" s="971"/>
      <c r="X73" s="971"/>
      <c r="Y73" s="971"/>
      <c r="Z73" s="971"/>
      <c r="AA73" s="971">
        <v>2</v>
      </c>
      <c r="AB73" s="971"/>
      <c r="AC73" s="971"/>
      <c r="AD73" s="971"/>
      <c r="AE73" s="971"/>
      <c r="AF73" s="971">
        <v>2</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561</v>
      </c>
      <c r="C74" s="975"/>
      <c r="D74" s="975"/>
      <c r="E74" s="975"/>
      <c r="F74" s="975"/>
      <c r="G74" s="975"/>
      <c r="H74" s="975"/>
      <c r="I74" s="975"/>
      <c r="J74" s="975"/>
      <c r="K74" s="975"/>
      <c r="L74" s="975"/>
      <c r="M74" s="975"/>
      <c r="N74" s="975"/>
      <c r="O74" s="975"/>
      <c r="P74" s="976"/>
      <c r="Q74" s="977">
        <v>27</v>
      </c>
      <c r="R74" s="971"/>
      <c r="S74" s="971"/>
      <c r="T74" s="971"/>
      <c r="U74" s="971"/>
      <c r="V74" s="971">
        <v>25</v>
      </c>
      <c r="W74" s="971"/>
      <c r="X74" s="971"/>
      <c r="Y74" s="971"/>
      <c r="Z74" s="971"/>
      <c r="AA74" s="971">
        <v>2</v>
      </c>
      <c r="AB74" s="971"/>
      <c r="AC74" s="971"/>
      <c r="AD74" s="971"/>
      <c r="AE74" s="971"/>
      <c r="AF74" s="971">
        <v>2</v>
      </c>
      <c r="AG74" s="971"/>
      <c r="AH74" s="971"/>
      <c r="AI74" s="971"/>
      <c r="AJ74" s="971"/>
      <c r="AK74" s="971">
        <v>0</v>
      </c>
      <c r="AL74" s="971"/>
      <c r="AM74" s="971"/>
      <c r="AN74" s="971"/>
      <c r="AO74" s="971"/>
      <c r="AP74" s="971">
        <v>0</v>
      </c>
      <c r="AQ74" s="971"/>
      <c r="AR74" s="971"/>
      <c r="AS74" s="971"/>
      <c r="AT74" s="971"/>
      <c r="AU74" s="971">
        <v>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t="s">
        <v>562</v>
      </c>
      <c r="C75" s="975"/>
      <c r="D75" s="975"/>
      <c r="E75" s="975"/>
      <c r="F75" s="975"/>
      <c r="G75" s="975"/>
      <c r="H75" s="975"/>
      <c r="I75" s="975"/>
      <c r="J75" s="975"/>
      <c r="K75" s="975"/>
      <c r="L75" s="975"/>
      <c r="M75" s="975"/>
      <c r="N75" s="975"/>
      <c r="O75" s="975"/>
      <c r="P75" s="976"/>
      <c r="Q75" s="978">
        <v>42</v>
      </c>
      <c r="R75" s="979"/>
      <c r="S75" s="979"/>
      <c r="T75" s="979"/>
      <c r="U75" s="980"/>
      <c r="V75" s="981">
        <v>40</v>
      </c>
      <c r="W75" s="979"/>
      <c r="X75" s="979"/>
      <c r="Y75" s="979"/>
      <c r="Z75" s="980"/>
      <c r="AA75" s="981">
        <v>2</v>
      </c>
      <c r="AB75" s="979"/>
      <c r="AC75" s="979"/>
      <c r="AD75" s="979"/>
      <c r="AE75" s="980"/>
      <c r="AF75" s="981">
        <v>2</v>
      </c>
      <c r="AG75" s="979"/>
      <c r="AH75" s="979"/>
      <c r="AI75" s="979"/>
      <c r="AJ75" s="980"/>
      <c r="AK75" s="981">
        <v>0</v>
      </c>
      <c r="AL75" s="979"/>
      <c r="AM75" s="979"/>
      <c r="AN75" s="979"/>
      <c r="AO75" s="980"/>
      <c r="AP75" s="981">
        <v>0</v>
      </c>
      <c r="AQ75" s="979"/>
      <c r="AR75" s="979"/>
      <c r="AS75" s="979"/>
      <c r="AT75" s="980"/>
      <c r="AU75" s="981">
        <v>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t="s">
        <v>563</v>
      </c>
      <c r="C76" s="975"/>
      <c r="D76" s="975"/>
      <c r="E76" s="975"/>
      <c r="F76" s="975"/>
      <c r="G76" s="975"/>
      <c r="H76" s="975"/>
      <c r="I76" s="975"/>
      <c r="J76" s="975"/>
      <c r="K76" s="975"/>
      <c r="L76" s="975"/>
      <c r="M76" s="975"/>
      <c r="N76" s="975"/>
      <c r="O76" s="975"/>
      <c r="P76" s="976"/>
      <c r="Q76" s="978">
        <v>309</v>
      </c>
      <c r="R76" s="979"/>
      <c r="S76" s="979"/>
      <c r="T76" s="979"/>
      <c r="U76" s="980"/>
      <c r="V76" s="981">
        <v>293</v>
      </c>
      <c r="W76" s="979"/>
      <c r="X76" s="979"/>
      <c r="Y76" s="979"/>
      <c r="Z76" s="980"/>
      <c r="AA76" s="981">
        <v>16</v>
      </c>
      <c r="AB76" s="979"/>
      <c r="AC76" s="979"/>
      <c r="AD76" s="979"/>
      <c r="AE76" s="980"/>
      <c r="AF76" s="981">
        <v>16</v>
      </c>
      <c r="AG76" s="979"/>
      <c r="AH76" s="979"/>
      <c r="AI76" s="979"/>
      <c r="AJ76" s="980"/>
      <c r="AK76" s="981">
        <v>0</v>
      </c>
      <c r="AL76" s="979"/>
      <c r="AM76" s="979"/>
      <c r="AN76" s="979"/>
      <c r="AO76" s="980"/>
      <c r="AP76" s="981">
        <v>0</v>
      </c>
      <c r="AQ76" s="979"/>
      <c r="AR76" s="979"/>
      <c r="AS76" s="979"/>
      <c r="AT76" s="980"/>
      <c r="AU76" s="981">
        <v>0</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t="s">
        <v>564</v>
      </c>
      <c r="C77" s="975"/>
      <c r="D77" s="975"/>
      <c r="E77" s="975"/>
      <c r="F77" s="975"/>
      <c r="G77" s="975"/>
      <c r="H77" s="975"/>
      <c r="I77" s="975"/>
      <c r="J77" s="975"/>
      <c r="K77" s="975"/>
      <c r="L77" s="975"/>
      <c r="M77" s="975"/>
      <c r="N77" s="975"/>
      <c r="O77" s="975"/>
      <c r="P77" s="976"/>
      <c r="Q77" s="978">
        <v>1964</v>
      </c>
      <c r="R77" s="979"/>
      <c r="S77" s="979"/>
      <c r="T77" s="979"/>
      <c r="U77" s="980"/>
      <c r="V77" s="981">
        <v>1938</v>
      </c>
      <c r="W77" s="979"/>
      <c r="X77" s="979"/>
      <c r="Y77" s="979"/>
      <c r="Z77" s="980"/>
      <c r="AA77" s="981">
        <v>26</v>
      </c>
      <c r="AB77" s="979"/>
      <c r="AC77" s="979"/>
      <c r="AD77" s="979"/>
      <c r="AE77" s="980"/>
      <c r="AF77" s="981">
        <v>26</v>
      </c>
      <c r="AG77" s="979"/>
      <c r="AH77" s="979"/>
      <c r="AI77" s="979"/>
      <c r="AJ77" s="980"/>
      <c r="AK77" s="981">
        <v>296</v>
      </c>
      <c r="AL77" s="979"/>
      <c r="AM77" s="979"/>
      <c r="AN77" s="979"/>
      <c r="AO77" s="980"/>
      <c r="AP77" s="981">
        <v>302</v>
      </c>
      <c r="AQ77" s="979"/>
      <c r="AR77" s="979"/>
      <c r="AS77" s="979"/>
      <c r="AT77" s="980"/>
      <c r="AU77" s="981">
        <v>77</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t="s">
        <v>577</v>
      </c>
      <c r="C78" s="975"/>
      <c r="D78" s="975"/>
      <c r="E78" s="975"/>
      <c r="F78" s="975"/>
      <c r="G78" s="975"/>
      <c r="H78" s="975"/>
      <c r="I78" s="975"/>
      <c r="J78" s="975"/>
      <c r="K78" s="975"/>
      <c r="L78" s="975"/>
      <c r="M78" s="975"/>
      <c r="N78" s="975"/>
      <c r="O78" s="975"/>
      <c r="P78" s="976"/>
      <c r="Q78" s="977">
        <v>41</v>
      </c>
      <c r="R78" s="971"/>
      <c r="S78" s="971"/>
      <c r="T78" s="971"/>
      <c r="U78" s="971"/>
      <c r="V78" s="971">
        <v>40</v>
      </c>
      <c r="W78" s="971"/>
      <c r="X78" s="971"/>
      <c r="Y78" s="971"/>
      <c r="Z78" s="971"/>
      <c r="AA78" s="971">
        <v>1</v>
      </c>
      <c r="AB78" s="971"/>
      <c r="AC78" s="971"/>
      <c r="AD78" s="971"/>
      <c r="AE78" s="971"/>
      <c r="AF78" s="971">
        <v>1</v>
      </c>
      <c r="AG78" s="971"/>
      <c r="AH78" s="971"/>
      <c r="AI78" s="971"/>
      <c r="AJ78" s="971"/>
      <c r="AK78" s="971">
        <v>0</v>
      </c>
      <c r="AL78" s="971"/>
      <c r="AM78" s="971"/>
      <c r="AN78" s="971"/>
      <c r="AO78" s="971"/>
      <c r="AP78" s="971">
        <v>0</v>
      </c>
      <c r="AQ78" s="971"/>
      <c r="AR78" s="971"/>
      <c r="AS78" s="971"/>
      <c r="AT78" s="971"/>
      <c r="AU78" s="971">
        <v>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t="s">
        <v>565</v>
      </c>
      <c r="C79" s="975"/>
      <c r="D79" s="975"/>
      <c r="E79" s="975"/>
      <c r="F79" s="975"/>
      <c r="G79" s="975"/>
      <c r="H79" s="975"/>
      <c r="I79" s="975"/>
      <c r="J79" s="975"/>
      <c r="K79" s="975"/>
      <c r="L79" s="975"/>
      <c r="M79" s="975"/>
      <c r="N79" s="975"/>
      <c r="O79" s="975"/>
      <c r="P79" s="976"/>
      <c r="Q79" s="977">
        <v>204</v>
      </c>
      <c r="R79" s="971"/>
      <c r="S79" s="971"/>
      <c r="T79" s="971"/>
      <c r="U79" s="971"/>
      <c r="V79" s="971">
        <v>201</v>
      </c>
      <c r="W79" s="971"/>
      <c r="X79" s="971"/>
      <c r="Y79" s="971"/>
      <c r="Z79" s="971"/>
      <c r="AA79" s="971">
        <v>3</v>
      </c>
      <c r="AB79" s="971"/>
      <c r="AC79" s="971"/>
      <c r="AD79" s="971"/>
      <c r="AE79" s="971"/>
      <c r="AF79" s="971">
        <v>3</v>
      </c>
      <c r="AG79" s="971"/>
      <c r="AH79" s="971"/>
      <c r="AI79" s="971"/>
      <c r="AJ79" s="971"/>
      <c r="AK79" s="971">
        <v>32</v>
      </c>
      <c r="AL79" s="971"/>
      <c r="AM79" s="971"/>
      <c r="AN79" s="971"/>
      <c r="AO79" s="971"/>
      <c r="AP79" s="971">
        <v>0</v>
      </c>
      <c r="AQ79" s="971"/>
      <c r="AR79" s="971"/>
      <c r="AS79" s="971"/>
      <c r="AT79" s="971"/>
      <c r="AU79" s="971">
        <v>0</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t="s">
        <v>566</v>
      </c>
      <c r="C80" s="975"/>
      <c r="D80" s="975"/>
      <c r="E80" s="975"/>
      <c r="F80" s="975"/>
      <c r="G80" s="975"/>
      <c r="H80" s="975"/>
      <c r="I80" s="975"/>
      <c r="J80" s="975"/>
      <c r="K80" s="975"/>
      <c r="L80" s="975"/>
      <c r="M80" s="975"/>
      <c r="N80" s="975"/>
      <c r="O80" s="975"/>
      <c r="P80" s="976"/>
      <c r="Q80" s="977">
        <v>4382</v>
      </c>
      <c r="R80" s="971"/>
      <c r="S80" s="971"/>
      <c r="T80" s="971"/>
      <c r="U80" s="971"/>
      <c r="V80" s="971">
        <v>4137</v>
      </c>
      <c r="W80" s="971"/>
      <c r="X80" s="971"/>
      <c r="Y80" s="971"/>
      <c r="Z80" s="971"/>
      <c r="AA80" s="971">
        <v>245</v>
      </c>
      <c r="AB80" s="971"/>
      <c r="AC80" s="971"/>
      <c r="AD80" s="971"/>
      <c r="AE80" s="971"/>
      <c r="AF80" s="971">
        <v>245</v>
      </c>
      <c r="AG80" s="971"/>
      <c r="AH80" s="971"/>
      <c r="AI80" s="971"/>
      <c r="AJ80" s="971"/>
      <c r="AK80" s="971">
        <v>65</v>
      </c>
      <c r="AL80" s="971"/>
      <c r="AM80" s="971"/>
      <c r="AN80" s="971"/>
      <c r="AO80" s="971"/>
      <c r="AP80" s="971">
        <v>0</v>
      </c>
      <c r="AQ80" s="971"/>
      <c r="AR80" s="971"/>
      <c r="AS80" s="971"/>
      <c r="AT80" s="971"/>
      <c r="AU80" s="971">
        <v>0</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t="s">
        <v>567</v>
      </c>
      <c r="C81" s="975"/>
      <c r="D81" s="975"/>
      <c r="E81" s="975"/>
      <c r="F81" s="975"/>
      <c r="G81" s="975"/>
      <c r="H81" s="975"/>
      <c r="I81" s="975"/>
      <c r="J81" s="975"/>
      <c r="K81" s="975"/>
      <c r="L81" s="975"/>
      <c r="M81" s="975"/>
      <c r="N81" s="975"/>
      <c r="O81" s="975"/>
      <c r="P81" s="976"/>
      <c r="Q81" s="977">
        <v>789</v>
      </c>
      <c r="R81" s="971"/>
      <c r="S81" s="971"/>
      <c r="T81" s="971"/>
      <c r="U81" s="971"/>
      <c r="V81" s="971">
        <v>784</v>
      </c>
      <c r="W81" s="971"/>
      <c r="X81" s="971"/>
      <c r="Y81" s="971"/>
      <c r="Z81" s="971"/>
      <c r="AA81" s="971">
        <v>5</v>
      </c>
      <c r="AB81" s="971"/>
      <c r="AC81" s="971"/>
      <c r="AD81" s="971"/>
      <c r="AE81" s="971"/>
      <c r="AF81" s="971">
        <v>5</v>
      </c>
      <c r="AG81" s="971"/>
      <c r="AH81" s="971"/>
      <c r="AI81" s="971"/>
      <c r="AJ81" s="971"/>
      <c r="AK81" s="971">
        <v>9</v>
      </c>
      <c r="AL81" s="971"/>
      <c r="AM81" s="971"/>
      <c r="AN81" s="971"/>
      <c r="AO81" s="971"/>
      <c r="AP81" s="971">
        <v>0</v>
      </c>
      <c r="AQ81" s="971"/>
      <c r="AR81" s="971"/>
      <c r="AS81" s="971"/>
      <c r="AT81" s="971"/>
      <c r="AU81" s="971">
        <v>0</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t="s">
        <v>568</v>
      </c>
      <c r="C82" s="975"/>
      <c r="D82" s="975"/>
      <c r="E82" s="975"/>
      <c r="F82" s="975"/>
      <c r="G82" s="975"/>
      <c r="H82" s="975"/>
      <c r="I82" s="975"/>
      <c r="J82" s="975"/>
      <c r="K82" s="975"/>
      <c r="L82" s="975"/>
      <c r="M82" s="975"/>
      <c r="N82" s="975"/>
      <c r="O82" s="975"/>
      <c r="P82" s="976"/>
      <c r="Q82" s="977">
        <v>465</v>
      </c>
      <c r="R82" s="971"/>
      <c r="S82" s="971"/>
      <c r="T82" s="971"/>
      <c r="U82" s="971"/>
      <c r="V82" s="971">
        <v>431</v>
      </c>
      <c r="W82" s="971"/>
      <c r="X82" s="971"/>
      <c r="Y82" s="971"/>
      <c r="Z82" s="971"/>
      <c r="AA82" s="971">
        <v>34</v>
      </c>
      <c r="AB82" s="971"/>
      <c r="AC82" s="971"/>
      <c r="AD82" s="971"/>
      <c r="AE82" s="971"/>
      <c r="AF82" s="971">
        <v>34</v>
      </c>
      <c r="AG82" s="971"/>
      <c r="AH82" s="971"/>
      <c r="AI82" s="971"/>
      <c r="AJ82" s="971"/>
      <c r="AK82" s="971">
        <v>0</v>
      </c>
      <c r="AL82" s="971"/>
      <c r="AM82" s="971"/>
      <c r="AN82" s="971"/>
      <c r="AO82" s="971"/>
      <c r="AP82" s="971">
        <v>3111</v>
      </c>
      <c r="AQ82" s="971"/>
      <c r="AR82" s="971"/>
      <c r="AS82" s="971"/>
      <c r="AT82" s="971"/>
      <c r="AU82" s="971">
        <v>70</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t="s">
        <v>569</v>
      </c>
      <c r="C83" s="975"/>
      <c r="D83" s="975"/>
      <c r="E83" s="975"/>
      <c r="F83" s="975"/>
      <c r="G83" s="975"/>
      <c r="H83" s="975"/>
      <c r="I83" s="975"/>
      <c r="J83" s="975"/>
      <c r="K83" s="975"/>
      <c r="L83" s="975"/>
      <c r="M83" s="975"/>
      <c r="N83" s="975"/>
      <c r="O83" s="975"/>
      <c r="P83" s="976"/>
      <c r="Q83" s="977">
        <v>7</v>
      </c>
      <c r="R83" s="971"/>
      <c r="S83" s="971"/>
      <c r="T83" s="971"/>
      <c r="U83" s="971"/>
      <c r="V83" s="971">
        <v>6</v>
      </c>
      <c r="W83" s="971"/>
      <c r="X83" s="971"/>
      <c r="Y83" s="971"/>
      <c r="Z83" s="971"/>
      <c r="AA83" s="971">
        <v>1</v>
      </c>
      <c r="AB83" s="971"/>
      <c r="AC83" s="971"/>
      <c r="AD83" s="971"/>
      <c r="AE83" s="971"/>
      <c r="AF83" s="971">
        <v>1</v>
      </c>
      <c r="AG83" s="971"/>
      <c r="AH83" s="971"/>
      <c r="AI83" s="971"/>
      <c r="AJ83" s="971"/>
      <c r="AK83" s="971">
        <v>0</v>
      </c>
      <c r="AL83" s="971"/>
      <c r="AM83" s="971"/>
      <c r="AN83" s="971"/>
      <c r="AO83" s="971"/>
      <c r="AP83" s="971">
        <v>0</v>
      </c>
      <c r="AQ83" s="971"/>
      <c r="AR83" s="971"/>
      <c r="AS83" s="971"/>
      <c r="AT83" s="971"/>
      <c r="AU83" s="971">
        <v>0</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t="s">
        <v>570</v>
      </c>
      <c r="C84" s="975"/>
      <c r="D84" s="975"/>
      <c r="E84" s="975"/>
      <c r="F84" s="975"/>
      <c r="G84" s="975"/>
      <c r="H84" s="975"/>
      <c r="I84" s="975"/>
      <c r="J84" s="975"/>
      <c r="K84" s="975"/>
      <c r="L84" s="975"/>
      <c r="M84" s="975"/>
      <c r="N84" s="975"/>
      <c r="O84" s="975"/>
      <c r="P84" s="976"/>
      <c r="Q84" s="977">
        <v>52</v>
      </c>
      <c r="R84" s="971"/>
      <c r="S84" s="971"/>
      <c r="T84" s="971"/>
      <c r="U84" s="971"/>
      <c r="V84" s="971">
        <v>51</v>
      </c>
      <c r="W84" s="971"/>
      <c r="X84" s="971"/>
      <c r="Y84" s="971"/>
      <c r="Z84" s="971"/>
      <c r="AA84" s="971">
        <v>1</v>
      </c>
      <c r="AB84" s="971"/>
      <c r="AC84" s="971"/>
      <c r="AD84" s="971"/>
      <c r="AE84" s="971"/>
      <c r="AF84" s="971">
        <v>1</v>
      </c>
      <c r="AG84" s="971"/>
      <c r="AH84" s="971"/>
      <c r="AI84" s="971"/>
      <c r="AJ84" s="971"/>
      <c r="AK84" s="971">
        <v>0</v>
      </c>
      <c r="AL84" s="971"/>
      <c r="AM84" s="971"/>
      <c r="AN84" s="971"/>
      <c r="AO84" s="971"/>
      <c r="AP84" s="971">
        <v>0</v>
      </c>
      <c r="AQ84" s="971"/>
      <c r="AR84" s="971"/>
      <c r="AS84" s="971"/>
      <c r="AT84" s="971"/>
      <c r="AU84" s="971">
        <v>0</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t="s">
        <v>571</v>
      </c>
      <c r="C85" s="975"/>
      <c r="D85" s="975"/>
      <c r="E85" s="975"/>
      <c r="F85" s="975"/>
      <c r="G85" s="975"/>
      <c r="H85" s="975"/>
      <c r="I85" s="975"/>
      <c r="J85" s="975"/>
      <c r="K85" s="975"/>
      <c r="L85" s="975"/>
      <c r="M85" s="975"/>
      <c r="N85" s="975"/>
      <c r="O85" s="975"/>
      <c r="P85" s="976"/>
      <c r="Q85" s="977">
        <v>114699</v>
      </c>
      <c r="R85" s="971"/>
      <c r="S85" s="971"/>
      <c r="T85" s="971"/>
      <c r="U85" s="971"/>
      <c r="V85" s="971">
        <v>113338</v>
      </c>
      <c r="W85" s="971"/>
      <c r="X85" s="971"/>
      <c r="Y85" s="971"/>
      <c r="Z85" s="971"/>
      <c r="AA85" s="971">
        <v>1361</v>
      </c>
      <c r="AB85" s="971"/>
      <c r="AC85" s="971"/>
      <c r="AD85" s="971"/>
      <c r="AE85" s="971"/>
      <c r="AF85" s="971">
        <v>1361</v>
      </c>
      <c r="AG85" s="971"/>
      <c r="AH85" s="971"/>
      <c r="AI85" s="971"/>
      <c r="AJ85" s="971"/>
      <c r="AK85" s="971">
        <v>350</v>
      </c>
      <c r="AL85" s="971"/>
      <c r="AM85" s="971"/>
      <c r="AN85" s="971"/>
      <c r="AO85" s="971"/>
      <c r="AP85" s="971">
        <v>0</v>
      </c>
      <c r="AQ85" s="971"/>
      <c r="AR85" s="971"/>
      <c r="AS85" s="971"/>
      <c r="AT85" s="971"/>
      <c r="AU85" s="971">
        <v>0</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t="s">
        <v>572</v>
      </c>
      <c r="C86" s="975"/>
      <c r="D86" s="975"/>
      <c r="E86" s="975"/>
      <c r="F86" s="975"/>
      <c r="G86" s="975"/>
      <c r="H86" s="975"/>
      <c r="I86" s="975"/>
      <c r="J86" s="975"/>
      <c r="K86" s="975"/>
      <c r="L86" s="975"/>
      <c r="M86" s="975"/>
      <c r="N86" s="975"/>
      <c r="O86" s="975"/>
      <c r="P86" s="976"/>
      <c r="Q86" s="977">
        <v>4790</v>
      </c>
      <c r="R86" s="971"/>
      <c r="S86" s="971"/>
      <c r="T86" s="971"/>
      <c r="U86" s="971"/>
      <c r="V86" s="971">
        <v>5007</v>
      </c>
      <c r="W86" s="971"/>
      <c r="X86" s="971"/>
      <c r="Y86" s="971"/>
      <c r="Z86" s="971"/>
      <c r="AA86" s="971">
        <v>-217</v>
      </c>
      <c r="AB86" s="971"/>
      <c r="AC86" s="971"/>
      <c r="AD86" s="971"/>
      <c r="AE86" s="971"/>
      <c r="AF86" s="971">
        <v>-217</v>
      </c>
      <c r="AG86" s="971"/>
      <c r="AH86" s="971"/>
      <c r="AI86" s="971"/>
      <c r="AJ86" s="971"/>
      <c r="AK86" s="971">
        <v>961</v>
      </c>
      <c r="AL86" s="971"/>
      <c r="AM86" s="971"/>
      <c r="AN86" s="971"/>
      <c r="AO86" s="971"/>
      <c r="AP86" s="971">
        <v>1038</v>
      </c>
      <c r="AQ86" s="971"/>
      <c r="AR86" s="971"/>
      <c r="AS86" s="971"/>
      <c r="AT86" s="971"/>
      <c r="AU86" s="971">
        <v>436</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t="s">
        <v>573</v>
      </c>
      <c r="C87" s="965"/>
      <c r="D87" s="965"/>
      <c r="E87" s="965"/>
      <c r="F87" s="965"/>
      <c r="G87" s="965"/>
      <c r="H87" s="965"/>
      <c r="I87" s="965"/>
      <c r="J87" s="965"/>
      <c r="K87" s="965"/>
      <c r="L87" s="965"/>
      <c r="M87" s="965"/>
      <c r="N87" s="965"/>
      <c r="O87" s="965"/>
      <c r="P87" s="966"/>
      <c r="Q87" s="967">
        <v>491</v>
      </c>
      <c r="R87" s="968"/>
      <c r="S87" s="968"/>
      <c r="T87" s="968"/>
      <c r="U87" s="968"/>
      <c r="V87" s="968">
        <v>473</v>
      </c>
      <c r="W87" s="968"/>
      <c r="X87" s="968"/>
      <c r="Y87" s="968"/>
      <c r="Z87" s="968"/>
      <c r="AA87" s="968">
        <v>18</v>
      </c>
      <c r="AB87" s="968"/>
      <c r="AC87" s="968"/>
      <c r="AD87" s="968"/>
      <c r="AE87" s="968"/>
      <c r="AF87" s="968">
        <v>17</v>
      </c>
      <c r="AG87" s="968"/>
      <c r="AH87" s="968"/>
      <c r="AI87" s="968"/>
      <c r="AJ87" s="968"/>
      <c r="AK87" s="968"/>
      <c r="AL87" s="968"/>
      <c r="AM87" s="968"/>
      <c r="AN87" s="968"/>
      <c r="AO87" s="968"/>
      <c r="AP87" s="968">
        <v>302</v>
      </c>
      <c r="AQ87" s="968"/>
      <c r="AR87" s="968"/>
      <c r="AS87" s="968"/>
      <c r="AT87" s="968"/>
      <c r="AU87" s="968">
        <v>15</v>
      </c>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380</v>
      </c>
      <c r="B88" s="937" t="s">
        <v>408</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1677</v>
      </c>
      <c r="AG88" s="959"/>
      <c r="AH88" s="959"/>
      <c r="AI88" s="959"/>
      <c r="AJ88" s="959"/>
      <c r="AK88" s="963"/>
      <c r="AL88" s="963"/>
      <c r="AM88" s="963"/>
      <c r="AN88" s="963"/>
      <c r="AO88" s="963"/>
      <c r="AP88" s="959">
        <v>5999</v>
      </c>
      <c r="AQ88" s="959"/>
      <c r="AR88" s="959"/>
      <c r="AS88" s="959"/>
      <c r="AT88" s="959"/>
      <c r="AU88" s="959">
        <v>706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937" t="s">
        <v>409</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36</v>
      </c>
      <c r="CS102" s="953"/>
      <c r="CT102" s="953"/>
      <c r="CU102" s="953"/>
      <c r="CV102" s="954"/>
      <c r="CW102" s="952">
        <v>0</v>
      </c>
      <c r="CX102" s="953"/>
      <c r="CY102" s="953"/>
      <c r="CZ102" s="953"/>
      <c r="DA102" s="954"/>
      <c r="DB102" s="952">
        <v>0</v>
      </c>
      <c r="DC102" s="953"/>
      <c r="DD102" s="953"/>
      <c r="DE102" s="953"/>
      <c r="DF102" s="954"/>
      <c r="DG102" s="952">
        <v>0</v>
      </c>
      <c r="DH102" s="953"/>
      <c r="DI102" s="953"/>
      <c r="DJ102" s="953"/>
      <c r="DK102" s="954"/>
      <c r="DL102" s="952">
        <v>0</v>
      </c>
      <c r="DM102" s="953"/>
      <c r="DN102" s="953"/>
      <c r="DO102" s="953"/>
      <c r="DP102" s="954"/>
      <c r="DQ102" s="952">
        <v>0</v>
      </c>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410</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411</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412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414</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415</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416</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417</v>
      </c>
      <c r="AB109" s="896"/>
      <c r="AC109" s="896"/>
      <c r="AD109" s="896"/>
      <c r="AE109" s="897"/>
      <c r="AF109" s="898" t="s">
        <v>418</v>
      </c>
      <c r="AG109" s="896"/>
      <c r="AH109" s="896"/>
      <c r="AI109" s="896"/>
      <c r="AJ109" s="897"/>
      <c r="AK109" s="898" t="s">
        <v>294</v>
      </c>
      <c r="AL109" s="896"/>
      <c r="AM109" s="896"/>
      <c r="AN109" s="896"/>
      <c r="AO109" s="897"/>
      <c r="AP109" s="898" t="s">
        <v>419</v>
      </c>
      <c r="AQ109" s="896"/>
      <c r="AR109" s="896"/>
      <c r="AS109" s="896"/>
      <c r="AT109" s="929"/>
      <c r="AU109" s="895" t="s">
        <v>416</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417</v>
      </c>
      <c r="BR109" s="896"/>
      <c r="BS109" s="896"/>
      <c r="BT109" s="896"/>
      <c r="BU109" s="897"/>
      <c r="BV109" s="898" t="s">
        <v>418</v>
      </c>
      <c r="BW109" s="896"/>
      <c r="BX109" s="896"/>
      <c r="BY109" s="896"/>
      <c r="BZ109" s="897"/>
      <c r="CA109" s="898" t="s">
        <v>294</v>
      </c>
      <c r="CB109" s="896"/>
      <c r="CC109" s="896"/>
      <c r="CD109" s="896"/>
      <c r="CE109" s="897"/>
      <c r="CF109" s="936" t="s">
        <v>419</v>
      </c>
      <c r="CG109" s="936"/>
      <c r="CH109" s="936"/>
      <c r="CI109" s="936"/>
      <c r="CJ109" s="936"/>
      <c r="CK109" s="898" t="s">
        <v>420</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417</v>
      </c>
      <c r="DH109" s="896"/>
      <c r="DI109" s="896"/>
      <c r="DJ109" s="896"/>
      <c r="DK109" s="897"/>
      <c r="DL109" s="898" t="s">
        <v>418</v>
      </c>
      <c r="DM109" s="896"/>
      <c r="DN109" s="896"/>
      <c r="DO109" s="896"/>
      <c r="DP109" s="897"/>
      <c r="DQ109" s="898" t="s">
        <v>294</v>
      </c>
      <c r="DR109" s="896"/>
      <c r="DS109" s="896"/>
      <c r="DT109" s="896"/>
      <c r="DU109" s="897"/>
      <c r="DV109" s="898" t="s">
        <v>419</v>
      </c>
      <c r="DW109" s="896"/>
      <c r="DX109" s="896"/>
      <c r="DY109" s="896"/>
      <c r="DZ109" s="929"/>
    </row>
    <row r="110" spans="1:131" s="230" customFormat="1" ht="26.25" customHeight="1">
      <c r="A110" s="807" t="s">
        <v>421</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851624</v>
      </c>
      <c r="AB110" s="889"/>
      <c r="AC110" s="889"/>
      <c r="AD110" s="889"/>
      <c r="AE110" s="890"/>
      <c r="AF110" s="891">
        <v>811802</v>
      </c>
      <c r="AG110" s="889"/>
      <c r="AH110" s="889"/>
      <c r="AI110" s="889"/>
      <c r="AJ110" s="890"/>
      <c r="AK110" s="891">
        <v>793707</v>
      </c>
      <c r="AL110" s="889"/>
      <c r="AM110" s="889"/>
      <c r="AN110" s="889"/>
      <c r="AO110" s="890"/>
      <c r="AP110" s="892">
        <v>18.100000000000001</v>
      </c>
      <c r="AQ110" s="893"/>
      <c r="AR110" s="893"/>
      <c r="AS110" s="893"/>
      <c r="AT110" s="894"/>
      <c r="AU110" s="930" t="s">
        <v>69</v>
      </c>
      <c r="AV110" s="931"/>
      <c r="AW110" s="931"/>
      <c r="AX110" s="931"/>
      <c r="AY110" s="931"/>
      <c r="AZ110" s="860" t="s">
        <v>422</v>
      </c>
      <c r="BA110" s="808"/>
      <c r="BB110" s="808"/>
      <c r="BC110" s="808"/>
      <c r="BD110" s="808"/>
      <c r="BE110" s="808"/>
      <c r="BF110" s="808"/>
      <c r="BG110" s="808"/>
      <c r="BH110" s="808"/>
      <c r="BI110" s="808"/>
      <c r="BJ110" s="808"/>
      <c r="BK110" s="808"/>
      <c r="BL110" s="808"/>
      <c r="BM110" s="808"/>
      <c r="BN110" s="808"/>
      <c r="BO110" s="808"/>
      <c r="BP110" s="809"/>
      <c r="BQ110" s="861">
        <v>8250243</v>
      </c>
      <c r="BR110" s="842"/>
      <c r="BS110" s="842"/>
      <c r="BT110" s="842"/>
      <c r="BU110" s="842"/>
      <c r="BV110" s="842">
        <v>9929482</v>
      </c>
      <c r="BW110" s="842"/>
      <c r="BX110" s="842"/>
      <c r="BY110" s="842"/>
      <c r="BZ110" s="842"/>
      <c r="CA110" s="842">
        <v>9553230</v>
      </c>
      <c r="CB110" s="842"/>
      <c r="CC110" s="842"/>
      <c r="CD110" s="842"/>
      <c r="CE110" s="842"/>
      <c r="CF110" s="866">
        <v>218.4</v>
      </c>
      <c r="CG110" s="867"/>
      <c r="CH110" s="867"/>
      <c r="CI110" s="867"/>
      <c r="CJ110" s="867"/>
      <c r="CK110" s="926" t="s">
        <v>423</v>
      </c>
      <c r="CL110" s="819"/>
      <c r="CM110" s="860" t="s">
        <v>424</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425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426</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427</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428</v>
      </c>
      <c r="B112" s="913"/>
      <c r="C112" s="752" t="s">
        <v>429</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430</v>
      </c>
      <c r="BA112" s="752"/>
      <c r="BB112" s="752"/>
      <c r="BC112" s="752"/>
      <c r="BD112" s="752"/>
      <c r="BE112" s="752"/>
      <c r="BF112" s="752"/>
      <c r="BG112" s="752"/>
      <c r="BH112" s="752"/>
      <c r="BI112" s="752"/>
      <c r="BJ112" s="752"/>
      <c r="BK112" s="752"/>
      <c r="BL112" s="752"/>
      <c r="BM112" s="752"/>
      <c r="BN112" s="752"/>
      <c r="BO112" s="752"/>
      <c r="BP112" s="753"/>
      <c r="BQ112" s="816">
        <v>3620891</v>
      </c>
      <c r="BR112" s="817"/>
      <c r="BS112" s="817"/>
      <c r="BT112" s="817"/>
      <c r="BU112" s="817"/>
      <c r="BV112" s="817">
        <v>3446312</v>
      </c>
      <c r="BW112" s="817"/>
      <c r="BX112" s="817"/>
      <c r="BY112" s="817"/>
      <c r="BZ112" s="817"/>
      <c r="CA112" s="817">
        <v>3303964</v>
      </c>
      <c r="CB112" s="817"/>
      <c r="CC112" s="817"/>
      <c r="CD112" s="817"/>
      <c r="CE112" s="817"/>
      <c r="CF112" s="875">
        <v>75.5</v>
      </c>
      <c r="CG112" s="876"/>
      <c r="CH112" s="876"/>
      <c r="CI112" s="876"/>
      <c r="CJ112" s="876"/>
      <c r="CK112" s="927"/>
      <c r="CL112" s="821"/>
      <c r="CM112" s="815" t="s">
        <v>431</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432</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399138</v>
      </c>
      <c r="AB113" s="919"/>
      <c r="AC113" s="919"/>
      <c r="AD113" s="919"/>
      <c r="AE113" s="920"/>
      <c r="AF113" s="921">
        <v>364253</v>
      </c>
      <c r="AG113" s="919"/>
      <c r="AH113" s="919"/>
      <c r="AI113" s="919"/>
      <c r="AJ113" s="920"/>
      <c r="AK113" s="921">
        <v>371064</v>
      </c>
      <c r="AL113" s="919"/>
      <c r="AM113" s="919"/>
      <c r="AN113" s="919"/>
      <c r="AO113" s="920"/>
      <c r="AP113" s="922">
        <v>8.5</v>
      </c>
      <c r="AQ113" s="923"/>
      <c r="AR113" s="923"/>
      <c r="AS113" s="923"/>
      <c r="AT113" s="924"/>
      <c r="AU113" s="932"/>
      <c r="AV113" s="933"/>
      <c r="AW113" s="933"/>
      <c r="AX113" s="933"/>
      <c r="AY113" s="933"/>
      <c r="AZ113" s="815" t="s">
        <v>433</v>
      </c>
      <c r="BA113" s="752"/>
      <c r="BB113" s="752"/>
      <c r="BC113" s="752"/>
      <c r="BD113" s="752"/>
      <c r="BE113" s="752"/>
      <c r="BF113" s="752"/>
      <c r="BG113" s="752"/>
      <c r="BH113" s="752"/>
      <c r="BI113" s="752"/>
      <c r="BJ113" s="752"/>
      <c r="BK113" s="752"/>
      <c r="BL113" s="752"/>
      <c r="BM113" s="752"/>
      <c r="BN113" s="752"/>
      <c r="BO113" s="752"/>
      <c r="BP113" s="753"/>
      <c r="BQ113" s="816">
        <v>687831</v>
      </c>
      <c r="BR113" s="817"/>
      <c r="BS113" s="817"/>
      <c r="BT113" s="817"/>
      <c r="BU113" s="817"/>
      <c r="BV113" s="817">
        <v>719028</v>
      </c>
      <c r="BW113" s="817"/>
      <c r="BX113" s="817"/>
      <c r="BY113" s="817"/>
      <c r="BZ113" s="817"/>
      <c r="CA113" s="817">
        <v>704790</v>
      </c>
      <c r="CB113" s="817"/>
      <c r="CC113" s="817"/>
      <c r="CD113" s="817"/>
      <c r="CE113" s="817"/>
      <c r="CF113" s="875">
        <v>16.100000000000001</v>
      </c>
      <c r="CG113" s="876"/>
      <c r="CH113" s="876"/>
      <c r="CI113" s="876"/>
      <c r="CJ113" s="876"/>
      <c r="CK113" s="927"/>
      <c r="CL113" s="821"/>
      <c r="CM113" s="815" t="s">
        <v>434</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435</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64245</v>
      </c>
      <c r="AB114" s="780"/>
      <c r="AC114" s="780"/>
      <c r="AD114" s="780"/>
      <c r="AE114" s="781"/>
      <c r="AF114" s="782">
        <v>77451</v>
      </c>
      <c r="AG114" s="780"/>
      <c r="AH114" s="780"/>
      <c r="AI114" s="780"/>
      <c r="AJ114" s="781"/>
      <c r="AK114" s="782">
        <v>76898</v>
      </c>
      <c r="AL114" s="780"/>
      <c r="AM114" s="780"/>
      <c r="AN114" s="780"/>
      <c r="AO114" s="781"/>
      <c r="AP114" s="824">
        <v>1.8</v>
      </c>
      <c r="AQ114" s="825"/>
      <c r="AR114" s="825"/>
      <c r="AS114" s="825"/>
      <c r="AT114" s="826"/>
      <c r="AU114" s="932"/>
      <c r="AV114" s="933"/>
      <c r="AW114" s="933"/>
      <c r="AX114" s="933"/>
      <c r="AY114" s="933"/>
      <c r="AZ114" s="815" t="s">
        <v>436</v>
      </c>
      <c r="BA114" s="752"/>
      <c r="BB114" s="752"/>
      <c r="BC114" s="752"/>
      <c r="BD114" s="752"/>
      <c r="BE114" s="752"/>
      <c r="BF114" s="752"/>
      <c r="BG114" s="752"/>
      <c r="BH114" s="752"/>
      <c r="BI114" s="752"/>
      <c r="BJ114" s="752"/>
      <c r="BK114" s="752"/>
      <c r="BL114" s="752"/>
      <c r="BM114" s="752"/>
      <c r="BN114" s="752"/>
      <c r="BO114" s="752"/>
      <c r="BP114" s="753"/>
      <c r="BQ114" s="816">
        <v>1618060</v>
      </c>
      <c r="BR114" s="817"/>
      <c r="BS114" s="817"/>
      <c r="BT114" s="817"/>
      <c r="BU114" s="817"/>
      <c r="BV114" s="817">
        <v>1611501</v>
      </c>
      <c r="BW114" s="817"/>
      <c r="BX114" s="817"/>
      <c r="BY114" s="817"/>
      <c r="BZ114" s="817"/>
      <c r="CA114" s="817">
        <v>1606638</v>
      </c>
      <c r="CB114" s="817"/>
      <c r="CC114" s="817"/>
      <c r="CD114" s="817"/>
      <c r="CE114" s="817"/>
      <c r="CF114" s="875">
        <v>36.700000000000003</v>
      </c>
      <c r="CG114" s="876"/>
      <c r="CH114" s="876"/>
      <c r="CI114" s="876"/>
      <c r="CJ114" s="876"/>
      <c r="CK114" s="927"/>
      <c r="CL114" s="821"/>
      <c r="CM114" s="815" t="s">
        <v>437</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438</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439</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440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441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442</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444</v>
      </c>
      <c r="Z117" s="897"/>
      <c r="AA117" s="902">
        <v>1315007</v>
      </c>
      <c r="AB117" s="903"/>
      <c r="AC117" s="903"/>
      <c r="AD117" s="903"/>
      <c r="AE117" s="904"/>
      <c r="AF117" s="905">
        <v>1253506</v>
      </c>
      <c r="AG117" s="903"/>
      <c r="AH117" s="903"/>
      <c r="AI117" s="903"/>
      <c r="AJ117" s="904"/>
      <c r="AK117" s="905">
        <v>1241669</v>
      </c>
      <c r="AL117" s="903"/>
      <c r="AM117" s="903"/>
      <c r="AN117" s="903"/>
      <c r="AO117" s="904"/>
      <c r="AP117" s="906"/>
      <c r="AQ117" s="907"/>
      <c r="AR117" s="907"/>
      <c r="AS117" s="907"/>
      <c r="AT117" s="908"/>
      <c r="AU117" s="932"/>
      <c r="AV117" s="933"/>
      <c r="AW117" s="933"/>
      <c r="AX117" s="933"/>
      <c r="AY117" s="933"/>
      <c r="AZ117" s="863" t="s">
        <v>445</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446</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420</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417</v>
      </c>
      <c r="AB118" s="896"/>
      <c r="AC118" s="896"/>
      <c r="AD118" s="896"/>
      <c r="AE118" s="897"/>
      <c r="AF118" s="898" t="s">
        <v>418</v>
      </c>
      <c r="AG118" s="896"/>
      <c r="AH118" s="896"/>
      <c r="AI118" s="896"/>
      <c r="AJ118" s="897"/>
      <c r="AK118" s="898" t="s">
        <v>294</v>
      </c>
      <c r="AL118" s="896"/>
      <c r="AM118" s="896"/>
      <c r="AN118" s="896"/>
      <c r="AO118" s="897"/>
      <c r="AP118" s="899" t="s">
        <v>419</v>
      </c>
      <c r="AQ118" s="900"/>
      <c r="AR118" s="900"/>
      <c r="AS118" s="900"/>
      <c r="AT118" s="901"/>
      <c r="AU118" s="932"/>
      <c r="AV118" s="933"/>
      <c r="AW118" s="933"/>
      <c r="AX118" s="933"/>
      <c r="AY118" s="933"/>
      <c r="AZ118" s="838" t="s">
        <v>447</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448</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423</v>
      </c>
      <c r="B119" s="819"/>
      <c r="C119" s="860" t="s">
        <v>424</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449</v>
      </c>
      <c r="BP119" s="878"/>
      <c r="BQ119" s="879">
        <v>14177025</v>
      </c>
      <c r="BR119" s="845"/>
      <c r="BS119" s="845"/>
      <c r="BT119" s="845"/>
      <c r="BU119" s="845"/>
      <c r="BV119" s="845">
        <v>15706323</v>
      </c>
      <c r="BW119" s="845"/>
      <c r="BX119" s="845"/>
      <c r="BY119" s="845"/>
      <c r="BZ119" s="845"/>
      <c r="CA119" s="845">
        <v>15168622</v>
      </c>
      <c r="CB119" s="845"/>
      <c r="CC119" s="845"/>
      <c r="CD119" s="845"/>
      <c r="CE119" s="845"/>
      <c r="CF119" s="748"/>
      <c r="CG119" s="749"/>
      <c r="CH119" s="749"/>
      <c r="CI119" s="749"/>
      <c r="CJ119" s="834"/>
      <c r="CK119" s="928"/>
      <c r="CL119" s="823"/>
      <c r="CM119" s="838" t="s">
        <v>450</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c r="A120" s="820"/>
      <c r="B120" s="821"/>
      <c r="C120" s="815" t="s">
        <v>427</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451</v>
      </c>
      <c r="AV120" s="881"/>
      <c r="AW120" s="881"/>
      <c r="AX120" s="881"/>
      <c r="AY120" s="882"/>
      <c r="AZ120" s="860" t="s">
        <v>452</v>
      </c>
      <c r="BA120" s="808"/>
      <c r="BB120" s="808"/>
      <c r="BC120" s="808"/>
      <c r="BD120" s="808"/>
      <c r="BE120" s="808"/>
      <c r="BF120" s="808"/>
      <c r="BG120" s="808"/>
      <c r="BH120" s="808"/>
      <c r="BI120" s="808"/>
      <c r="BJ120" s="808"/>
      <c r="BK120" s="808"/>
      <c r="BL120" s="808"/>
      <c r="BM120" s="808"/>
      <c r="BN120" s="808"/>
      <c r="BO120" s="808"/>
      <c r="BP120" s="809"/>
      <c r="BQ120" s="861">
        <v>3574246</v>
      </c>
      <c r="BR120" s="842"/>
      <c r="BS120" s="842"/>
      <c r="BT120" s="842"/>
      <c r="BU120" s="842"/>
      <c r="BV120" s="842">
        <v>3570650</v>
      </c>
      <c r="BW120" s="842"/>
      <c r="BX120" s="842"/>
      <c r="BY120" s="842"/>
      <c r="BZ120" s="842"/>
      <c r="CA120" s="842">
        <v>3724759</v>
      </c>
      <c r="CB120" s="842"/>
      <c r="CC120" s="842"/>
      <c r="CD120" s="842"/>
      <c r="CE120" s="842"/>
      <c r="CF120" s="866">
        <v>85.2</v>
      </c>
      <c r="CG120" s="867"/>
      <c r="CH120" s="867"/>
      <c r="CI120" s="867"/>
      <c r="CJ120" s="867"/>
      <c r="CK120" s="868" t="s">
        <v>453</v>
      </c>
      <c r="CL120" s="852"/>
      <c r="CM120" s="852"/>
      <c r="CN120" s="852"/>
      <c r="CO120" s="853"/>
      <c r="CP120" s="872" t="s">
        <v>400</v>
      </c>
      <c r="CQ120" s="873"/>
      <c r="CR120" s="873"/>
      <c r="CS120" s="873"/>
      <c r="CT120" s="873"/>
      <c r="CU120" s="873"/>
      <c r="CV120" s="873"/>
      <c r="CW120" s="873"/>
      <c r="CX120" s="873"/>
      <c r="CY120" s="873"/>
      <c r="CZ120" s="873"/>
      <c r="DA120" s="873"/>
      <c r="DB120" s="873"/>
      <c r="DC120" s="873"/>
      <c r="DD120" s="873"/>
      <c r="DE120" s="873"/>
      <c r="DF120" s="874"/>
      <c r="DG120" s="861">
        <v>2935307</v>
      </c>
      <c r="DH120" s="842"/>
      <c r="DI120" s="842"/>
      <c r="DJ120" s="842"/>
      <c r="DK120" s="842"/>
      <c r="DL120" s="842">
        <v>2783640</v>
      </c>
      <c r="DM120" s="842"/>
      <c r="DN120" s="842"/>
      <c r="DO120" s="842"/>
      <c r="DP120" s="842"/>
      <c r="DQ120" s="842">
        <v>2636712</v>
      </c>
      <c r="DR120" s="842"/>
      <c r="DS120" s="842"/>
      <c r="DT120" s="842"/>
      <c r="DU120" s="842"/>
      <c r="DV120" s="843">
        <v>60.3</v>
      </c>
      <c r="DW120" s="843"/>
      <c r="DX120" s="843"/>
      <c r="DY120" s="843"/>
      <c r="DZ120" s="844"/>
    </row>
    <row r="121" spans="1:130" s="230" customFormat="1" ht="26.25" customHeight="1">
      <c r="A121" s="820"/>
      <c r="B121" s="821"/>
      <c r="C121" s="863" t="s">
        <v>454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455</v>
      </c>
      <c r="BA121" s="752"/>
      <c r="BB121" s="752"/>
      <c r="BC121" s="752"/>
      <c r="BD121" s="752"/>
      <c r="BE121" s="752"/>
      <c r="BF121" s="752"/>
      <c r="BG121" s="752"/>
      <c r="BH121" s="752"/>
      <c r="BI121" s="752"/>
      <c r="BJ121" s="752"/>
      <c r="BK121" s="752"/>
      <c r="BL121" s="752"/>
      <c r="BM121" s="752"/>
      <c r="BN121" s="752"/>
      <c r="BO121" s="752"/>
      <c r="BP121" s="753"/>
      <c r="BQ121" s="816">
        <v>689147</v>
      </c>
      <c r="BR121" s="817"/>
      <c r="BS121" s="817"/>
      <c r="BT121" s="817"/>
      <c r="BU121" s="817"/>
      <c r="BV121" s="817">
        <v>686690</v>
      </c>
      <c r="BW121" s="817"/>
      <c r="BX121" s="817"/>
      <c r="BY121" s="817"/>
      <c r="BZ121" s="817"/>
      <c r="CA121" s="817">
        <v>755890</v>
      </c>
      <c r="CB121" s="817"/>
      <c r="CC121" s="817"/>
      <c r="CD121" s="817"/>
      <c r="CE121" s="817"/>
      <c r="CF121" s="875">
        <v>17.3</v>
      </c>
      <c r="CG121" s="876"/>
      <c r="CH121" s="876"/>
      <c r="CI121" s="876"/>
      <c r="CJ121" s="876"/>
      <c r="CK121" s="869"/>
      <c r="CL121" s="855"/>
      <c r="CM121" s="855"/>
      <c r="CN121" s="855"/>
      <c r="CO121" s="856"/>
      <c r="CP121" s="835" t="s">
        <v>398</v>
      </c>
      <c r="CQ121" s="836"/>
      <c r="CR121" s="836"/>
      <c r="CS121" s="836"/>
      <c r="CT121" s="836"/>
      <c r="CU121" s="836"/>
      <c r="CV121" s="836"/>
      <c r="CW121" s="836"/>
      <c r="CX121" s="836"/>
      <c r="CY121" s="836"/>
      <c r="CZ121" s="836"/>
      <c r="DA121" s="836"/>
      <c r="DB121" s="836"/>
      <c r="DC121" s="836"/>
      <c r="DD121" s="836"/>
      <c r="DE121" s="836"/>
      <c r="DF121" s="837"/>
      <c r="DG121" s="816">
        <v>424446</v>
      </c>
      <c r="DH121" s="817"/>
      <c r="DI121" s="817"/>
      <c r="DJ121" s="817"/>
      <c r="DK121" s="817"/>
      <c r="DL121" s="817">
        <v>446400</v>
      </c>
      <c r="DM121" s="817"/>
      <c r="DN121" s="817"/>
      <c r="DO121" s="817"/>
      <c r="DP121" s="817"/>
      <c r="DQ121" s="817">
        <v>490343</v>
      </c>
      <c r="DR121" s="817"/>
      <c r="DS121" s="817"/>
      <c r="DT121" s="817"/>
      <c r="DU121" s="817"/>
      <c r="DV121" s="794">
        <v>11.2</v>
      </c>
      <c r="DW121" s="794"/>
      <c r="DX121" s="794"/>
      <c r="DY121" s="794"/>
      <c r="DZ121" s="795"/>
    </row>
    <row r="122" spans="1:130" s="230" customFormat="1" ht="26.25" customHeight="1">
      <c r="A122" s="820"/>
      <c r="B122" s="821"/>
      <c r="C122" s="815" t="s">
        <v>437</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456</v>
      </c>
      <c r="BA122" s="839"/>
      <c r="BB122" s="839"/>
      <c r="BC122" s="839"/>
      <c r="BD122" s="839"/>
      <c r="BE122" s="839"/>
      <c r="BF122" s="839"/>
      <c r="BG122" s="839"/>
      <c r="BH122" s="839"/>
      <c r="BI122" s="839"/>
      <c r="BJ122" s="839"/>
      <c r="BK122" s="839"/>
      <c r="BL122" s="839"/>
      <c r="BM122" s="839"/>
      <c r="BN122" s="839"/>
      <c r="BO122" s="839"/>
      <c r="BP122" s="840"/>
      <c r="BQ122" s="879">
        <v>7757775</v>
      </c>
      <c r="BR122" s="845"/>
      <c r="BS122" s="845"/>
      <c r="BT122" s="845"/>
      <c r="BU122" s="845"/>
      <c r="BV122" s="845">
        <v>8500925</v>
      </c>
      <c r="BW122" s="845"/>
      <c r="BX122" s="845"/>
      <c r="BY122" s="845"/>
      <c r="BZ122" s="845"/>
      <c r="CA122" s="845">
        <v>7987343</v>
      </c>
      <c r="CB122" s="845"/>
      <c r="CC122" s="845"/>
      <c r="CD122" s="845"/>
      <c r="CE122" s="845"/>
      <c r="CF122" s="846">
        <v>182.6</v>
      </c>
      <c r="CG122" s="847"/>
      <c r="CH122" s="847"/>
      <c r="CI122" s="847"/>
      <c r="CJ122" s="847"/>
      <c r="CK122" s="869"/>
      <c r="CL122" s="855"/>
      <c r="CM122" s="855"/>
      <c r="CN122" s="855"/>
      <c r="CO122" s="856"/>
      <c r="CP122" s="835" t="s">
        <v>396</v>
      </c>
      <c r="CQ122" s="836"/>
      <c r="CR122" s="836"/>
      <c r="CS122" s="836"/>
      <c r="CT122" s="836"/>
      <c r="CU122" s="836"/>
      <c r="CV122" s="836"/>
      <c r="CW122" s="836"/>
      <c r="CX122" s="836"/>
      <c r="CY122" s="836"/>
      <c r="CZ122" s="836"/>
      <c r="DA122" s="836"/>
      <c r="DB122" s="836"/>
      <c r="DC122" s="836"/>
      <c r="DD122" s="836"/>
      <c r="DE122" s="836"/>
      <c r="DF122" s="837"/>
      <c r="DG122" s="816">
        <v>236746</v>
      </c>
      <c r="DH122" s="817"/>
      <c r="DI122" s="817"/>
      <c r="DJ122" s="817"/>
      <c r="DK122" s="817"/>
      <c r="DL122" s="817">
        <v>196399</v>
      </c>
      <c r="DM122" s="817"/>
      <c r="DN122" s="817"/>
      <c r="DO122" s="817"/>
      <c r="DP122" s="817"/>
      <c r="DQ122" s="817">
        <v>154478</v>
      </c>
      <c r="DR122" s="817"/>
      <c r="DS122" s="817"/>
      <c r="DT122" s="817"/>
      <c r="DU122" s="817"/>
      <c r="DV122" s="794">
        <v>3.5</v>
      </c>
      <c r="DW122" s="794"/>
      <c r="DX122" s="794"/>
      <c r="DY122" s="794"/>
      <c r="DZ122" s="795"/>
    </row>
    <row r="123" spans="1:130" s="230" customFormat="1" ht="26.25" customHeight="1">
      <c r="A123" s="820"/>
      <c r="B123" s="821"/>
      <c r="C123" s="815" t="s">
        <v>443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457</v>
      </c>
      <c r="BP123" s="878"/>
      <c r="BQ123" s="832">
        <v>12021168</v>
      </c>
      <c r="BR123" s="833"/>
      <c r="BS123" s="833"/>
      <c r="BT123" s="833"/>
      <c r="BU123" s="833"/>
      <c r="BV123" s="833">
        <v>12758265</v>
      </c>
      <c r="BW123" s="833"/>
      <c r="BX123" s="833"/>
      <c r="BY123" s="833"/>
      <c r="BZ123" s="833"/>
      <c r="CA123" s="833">
        <v>12467992</v>
      </c>
      <c r="CB123" s="833"/>
      <c r="CC123" s="833"/>
      <c r="CD123" s="833"/>
      <c r="CE123" s="833"/>
      <c r="CF123" s="748"/>
      <c r="CG123" s="749"/>
      <c r="CH123" s="749"/>
      <c r="CI123" s="749"/>
      <c r="CJ123" s="834"/>
      <c r="CK123" s="869"/>
      <c r="CL123" s="855"/>
      <c r="CM123" s="855"/>
      <c r="CN123" s="855"/>
      <c r="CO123" s="856"/>
      <c r="CP123" s="835" t="s">
        <v>402</v>
      </c>
      <c r="CQ123" s="836"/>
      <c r="CR123" s="836"/>
      <c r="CS123" s="836"/>
      <c r="CT123" s="836"/>
      <c r="CU123" s="836"/>
      <c r="CV123" s="836"/>
      <c r="CW123" s="836"/>
      <c r="CX123" s="836"/>
      <c r="CY123" s="836"/>
      <c r="CZ123" s="836"/>
      <c r="DA123" s="836"/>
      <c r="DB123" s="836"/>
      <c r="DC123" s="836"/>
      <c r="DD123" s="836"/>
      <c r="DE123" s="836"/>
      <c r="DF123" s="837"/>
      <c r="DG123" s="779">
        <v>21752</v>
      </c>
      <c r="DH123" s="780"/>
      <c r="DI123" s="780"/>
      <c r="DJ123" s="780"/>
      <c r="DK123" s="781"/>
      <c r="DL123" s="782">
        <v>17318</v>
      </c>
      <c r="DM123" s="780"/>
      <c r="DN123" s="780"/>
      <c r="DO123" s="780"/>
      <c r="DP123" s="781"/>
      <c r="DQ123" s="782">
        <v>11614</v>
      </c>
      <c r="DR123" s="780"/>
      <c r="DS123" s="780"/>
      <c r="DT123" s="780"/>
      <c r="DU123" s="781"/>
      <c r="DV123" s="824">
        <v>0.3</v>
      </c>
      <c r="DW123" s="825"/>
      <c r="DX123" s="825"/>
      <c r="DY123" s="825"/>
      <c r="DZ123" s="826"/>
    </row>
    <row r="124" spans="1:130" s="230" customFormat="1" ht="26.25" customHeight="1" thickBot="1">
      <c r="A124" s="820"/>
      <c r="B124" s="821"/>
      <c r="C124" s="815" t="s">
        <v>446</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48.4</v>
      </c>
      <c r="BR124" s="831"/>
      <c r="BS124" s="831"/>
      <c r="BT124" s="831"/>
      <c r="BU124" s="831"/>
      <c r="BV124" s="831">
        <v>68.2</v>
      </c>
      <c r="BW124" s="831"/>
      <c r="BX124" s="831"/>
      <c r="BY124" s="831"/>
      <c r="BZ124" s="831"/>
      <c r="CA124" s="831">
        <v>61.7</v>
      </c>
      <c r="CB124" s="831"/>
      <c r="CC124" s="831"/>
      <c r="CD124" s="831"/>
      <c r="CE124" s="831"/>
      <c r="CF124" s="726"/>
      <c r="CG124" s="727"/>
      <c r="CH124" s="727"/>
      <c r="CI124" s="727"/>
      <c r="CJ124" s="862"/>
      <c r="CK124" s="870"/>
      <c r="CL124" s="870"/>
      <c r="CM124" s="870"/>
      <c r="CN124" s="870"/>
      <c r="CO124" s="871"/>
      <c r="CP124" s="835" t="s">
        <v>459</v>
      </c>
      <c r="CQ124" s="836"/>
      <c r="CR124" s="836"/>
      <c r="CS124" s="836"/>
      <c r="CT124" s="836"/>
      <c r="CU124" s="836"/>
      <c r="CV124" s="836"/>
      <c r="CW124" s="836"/>
      <c r="CX124" s="836"/>
      <c r="CY124" s="836"/>
      <c r="CZ124" s="836"/>
      <c r="DA124" s="836"/>
      <c r="DB124" s="836"/>
      <c r="DC124" s="836"/>
      <c r="DD124" s="836"/>
      <c r="DE124" s="836"/>
      <c r="DF124" s="837"/>
      <c r="DG124" s="763">
        <v>2640</v>
      </c>
      <c r="DH124" s="764"/>
      <c r="DI124" s="764"/>
      <c r="DJ124" s="764"/>
      <c r="DK124" s="765"/>
      <c r="DL124" s="766">
        <v>2555</v>
      </c>
      <c r="DM124" s="764"/>
      <c r="DN124" s="764"/>
      <c r="DO124" s="764"/>
      <c r="DP124" s="765"/>
      <c r="DQ124" s="766">
        <v>10817</v>
      </c>
      <c r="DR124" s="764"/>
      <c r="DS124" s="764"/>
      <c r="DT124" s="764"/>
      <c r="DU124" s="765"/>
      <c r="DV124" s="848">
        <v>0.2</v>
      </c>
      <c r="DW124" s="849"/>
      <c r="DX124" s="849"/>
      <c r="DY124" s="849"/>
      <c r="DZ124" s="850"/>
    </row>
    <row r="125" spans="1:130" s="230" customFormat="1" ht="26.25" customHeight="1">
      <c r="A125" s="820"/>
      <c r="B125" s="821"/>
      <c r="C125" s="815" t="s">
        <v>448</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460</v>
      </c>
      <c r="CL125" s="852"/>
      <c r="CM125" s="852"/>
      <c r="CN125" s="852"/>
      <c r="CO125" s="853"/>
      <c r="CP125" s="860" t="s">
        <v>461</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450</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462</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463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464</v>
      </c>
      <c r="AY127" s="812"/>
      <c r="AZ127" s="812"/>
      <c r="BA127" s="812"/>
      <c r="BB127" s="812"/>
      <c r="BC127" s="812"/>
      <c r="BD127" s="812"/>
      <c r="BE127" s="813"/>
      <c r="BF127" s="811" t="s">
        <v>465</v>
      </c>
      <c r="BG127" s="812"/>
      <c r="BH127" s="812"/>
      <c r="BI127" s="812"/>
      <c r="BJ127" s="812"/>
      <c r="BK127" s="812"/>
      <c r="BL127" s="813"/>
      <c r="BM127" s="811" t="s">
        <v>466</v>
      </c>
      <c r="BN127" s="812"/>
      <c r="BO127" s="812"/>
      <c r="BP127" s="812"/>
      <c r="BQ127" s="812"/>
      <c r="BR127" s="812"/>
      <c r="BS127" s="813"/>
      <c r="BT127" s="811" t="s">
        <v>467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468</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470</v>
      </c>
      <c r="X128" s="798"/>
      <c r="Y128" s="798"/>
      <c r="Z128" s="799"/>
      <c r="AA128" s="800">
        <v>89794</v>
      </c>
      <c r="AB128" s="801"/>
      <c r="AC128" s="801"/>
      <c r="AD128" s="801"/>
      <c r="AE128" s="802"/>
      <c r="AF128" s="803">
        <v>111684</v>
      </c>
      <c r="AG128" s="801"/>
      <c r="AH128" s="801"/>
      <c r="AI128" s="801"/>
      <c r="AJ128" s="802"/>
      <c r="AK128" s="803">
        <v>86393</v>
      </c>
      <c r="AL128" s="801"/>
      <c r="AM128" s="801"/>
      <c r="AN128" s="801"/>
      <c r="AO128" s="802"/>
      <c r="AP128" s="804"/>
      <c r="AQ128" s="805"/>
      <c r="AR128" s="805"/>
      <c r="AS128" s="805"/>
      <c r="AT128" s="806"/>
      <c r="AU128" s="232"/>
      <c r="AV128" s="232"/>
      <c r="AW128" s="232"/>
      <c r="AX128" s="807" t="s">
        <v>471</v>
      </c>
      <c r="AY128" s="808"/>
      <c r="AZ128" s="808"/>
      <c r="BA128" s="808"/>
      <c r="BB128" s="808"/>
      <c r="BC128" s="808"/>
      <c r="BD128" s="808"/>
      <c r="BE128" s="809"/>
      <c r="BF128" s="786" t="s">
        <v>122</v>
      </c>
      <c r="BG128" s="787"/>
      <c r="BH128" s="787"/>
      <c r="BI128" s="787"/>
      <c r="BJ128" s="787"/>
      <c r="BK128" s="787"/>
      <c r="BL128" s="810"/>
      <c r="BM128" s="786">
        <v>14.95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472</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473</v>
      </c>
      <c r="X129" s="777"/>
      <c r="Y129" s="777"/>
      <c r="Z129" s="778"/>
      <c r="AA129" s="779">
        <v>5182592</v>
      </c>
      <c r="AB129" s="780"/>
      <c r="AC129" s="780"/>
      <c r="AD129" s="780"/>
      <c r="AE129" s="781"/>
      <c r="AF129" s="782">
        <v>5032621</v>
      </c>
      <c r="AG129" s="780"/>
      <c r="AH129" s="780"/>
      <c r="AI129" s="780"/>
      <c r="AJ129" s="781"/>
      <c r="AK129" s="782">
        <v>5076918</v>
      </c>
      <c r="AL129" s="780"/>
      <c r="AM129" s="780"/>
      <c r="AN129" s="780"/>
      <c r="AO129" s="781"/>
      <c r="AP129" s="783"/>
      <c r="AQ129" s="784"/>
      <c r="AR129" s="784"/>
      <c r="AS129" s="784"/>
      <c r="AT129" s="785"/>
      <c r="AU129" s="233"/>
      <c r="AV129" s="233"/>
      <c r="AW129" s="233"/>
      <c r="AX129" s="751" t="s">
        <v>474</v>
      </c>
      <c r="AY129" s="752"/>
      <c r="AZ129" s="752"/>
      <c r="BA129" s="752"/>
      <c r="BB129" s="752"/>
      <c r="BC129" s="752"/>
      <c r="BD129" s="752"/>
      <c r="BE129" s="753"/>
      <c r="BF129" s="770" t="s">
        <v>122</v>
      </c>
      <c r="BG129" s="771"/>
      <c r="BH129" s="771"/>
      <c r="BI129" s="771"/>
      <c r="BJ129" s="771"/>
      <c r="BK129" s="771"/>
      <c r="BL129" s="772"/>
      <c r="BM129" s="770">
        <v>19.95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476</v>
      </c>
      <c r="X130" s="777"/>
      <c r="Y130" s="777"/>
      <c r="Z130" s="778"/>
      <c r="AA130" s="779">
        <v>729066</v>
      </c>
      <c r="AB130" s="780"/>
      <c r="AC130" s="780"/>
      <c r="AD130" s="780"/>
      <c r="AE130" s="781"/>
      <c r="AF130" s="782">
        <v>716231</v>
      </c>
      <c r="AG130" s="780"/>
      <c r="AH130" s="780"/>
      <c r="AI130" s="780"/>
      <c r="AJ130" s="781"/>
      <c r="AK130" s="782">
        <v>703034</v>
      </c>
      <c r="AL130" s="780"/>
      <c r="AM130" s="780"/>
      <c r="AN130" s="780"/>
      <c r="AO130" s="781"/>
      <c r="AP130" s="783"/>
      <c r="AQ130" s="784"/>
      <c r="AR130" s="784"/>
      <c r="AS130" s="784"/>
      <c r="AT130" s="785"/>
      <c r="AU130" s="233"/>
      <c r="AV130" s="233"/>
      <c r="AW130" s="233"/>
      <c r="AX130" s="751" t="s">
        <v>477</v>
      </c>
      <c r="AY130" s="752"/>
      <c r="AZ130" s="752"/>
      <c r="BA130" s="752"/>
      <c r="BB130" s="752"/>
      <c r="BC130" s="752"/>
      <c r="BD130" s="752"/>
      <c r="BE130" s="753"/>
      <c r="BF130" s="754">
        <v>10.4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478</v>
      </c>
      <c r="X131" s="761"/>
      <c r="Y131" s="761"/>
      <c r="Z131" s="762"/>
      <c r="AA131" s="763">
        <v>4453526</v>
      </c>
      <c r="AB131" s="764"/>
      <c r="AC131" s="764"/>
      <c r="AD131" s="764"/>
      <c r="AE131" s="765"/>
      <c r="AF131" s="766">
        <v>4316390</v>
      </c>
      <c r="AG131" s="764"/>
      <c r="AH131" s="764"/>
      <c r="AI131" s="764"/>
      <c r="AJ131" s="765"/>
      <c r="AK131" s="766">
        <v>4373884</v>
      </c>
      <c r="AL131" s="764"/>
      <c r="AM131" s="764"/>
      <c r="AN131" s="764"/>
      <c r="AO131" s="765"/>
      <c r="AP131" s="767"/>
      <c r="AQ131" s="768"/>
      <c r="AR131" s="768"/>
      <c r="AS131" s="768"/>
      <c r="AT131" s="769"/>
      <c r="AU131" s="233"/>
      <c r="AV131" s="233"/>
      <c r="AW131" s="233"/>
      <c r="AX131" s="729" t="s">
        <v>479</v>
      </c>
      <c r="AY131" s="730"/>
      <c r="AZ131" s="730"/>
      <c r="BA131" s="730"/>
      <c r="BB131" s="730"/>
      <c r="BC131" s="730"/>
      <c r="BD131" s="730"/>
      <c r="BE131" s="731"/>
      <c r="BF131" s="732">
        <v>61.7</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480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481</v>
      </c>
      <c r="W132" s="742"/>
      <c r="X132" s="742"/>
      <c r="Y132" s="742"/>
      <c r="Z132" s="743"/>
      <c r="AA132" s="744">
        <v>11.140543470000001</v>
      </c>
      <c r="AB132" s="745"/>
      <c r="AC132" s="745"/>
      <c r="AD132" s="745"/>
      <c r="AE132" s="746"/>
      <c r="AF132" s="747">
        <v>9.8598829109999997</v>
      </c>
      <c r="AG132" s="745"/>
      <c r="AH132" s="745"/>
      <c r="AI132" s="745"/>
      <c r="AJ132" s="746"/>
      <c r="AK132" s="747">
        <v>10.33959748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482</v>
      </c>
      <c r="W133" s="721"/>
      <c r="X133" s="721"/>
      <c r="Y133" s="721"/>
      <c r="Z133" s="722"/>
      <c r="AA133" s="723">
        <v>12</v>
      </c>
      <c r="AB133" s="724"/>
      <c r="AC133" s="724"/>
      <c r="AD133" s="724"/>
      <c r="AE133" s="725"/>
      <c r="AF133" s="723">
        <v>10.9</v>
      </c>
      <c r="AG133" s="724"/>
      <c r="AH133" s="724"/>
      <c r="AI133" s="724"/>
      <c r="AJ133" s="725"/>
      <c r="AK133" s="723">
        <v>10.4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Dy2c/zEHvpLU+nklhjnQqjqVNgykKYLaENPHEc4clbon5CKxGO/DGuWD+yuIFlfJkOT18MdHQMjM2fhGfXvuVA==" saltValue="HBg398wcAHhmeQVgUThuD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7734375" style="260" customWidth="1"/>
    <col min="121" max="121" width="0" style="259" hidden="1" customWidth="1"/>
    <col min="122" max="16384" width="9" style="259" hidden="1"/>
  </cols>
  <sheetData>
    <row r="1" spans="1:120" ht="13.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59"/>
    </row>
    <row r="17" spans="119:120" ht="13.2">
      <c r="DP17" s="259"/>
    </row>
    <row r="18" spans="119:120" ht="13.2"/>
    <row r="19" spans="119:120" ht="13.2"/>
    <row r="20" spans="119:120" ht="13.2">
      <c r="DO20" s="259"/>
      <c r="DP20" s="259"/>
    </row>
    <row r="21" spans="119:120" ht="13.2">
      <c r="DP21" s="259"/>
    </row>
    <row r="22" spans="119:120" ht="13.2"/>
    <row r="23" spans="119:120" ht="13.2">
      <c r="DO23" s="259"/>
      <c r="DP23" s="259"/>
    </row>
    <row r="24" spans="119:120" ht="13.2">
      <c r="DP24" s="259"/>
    </row>
    <row r="25" spans="119:120" ht="13.2">
      <c r="DP25" s="259"/>
    </row>
    <row r="26" spans="119:120" ht="13.2">
      <c r="DO26" s="259"/>
      <c r="DP26" s="259"/>
    </row>
    <row r="27" spans="119:120" ht="13.2"/>
    <row r="28" spans="119:120" ht="13.2">
      <c r="DO28" s="259"/>
      <c r="DP28" s="259"/>
    </row>
    <row r="29" spans="119:120" ht="13.2">
      <c r="DP29" s="259"/>
    </row>
    <row r="30" spans="119:120" ht="13.2"/>
    <row r="31" spans="119:120" ht="13.2">
      <c r="DO31" s="259"/>
      <c r="DP31" s="259"/>
    </row>
    <row r="32" spans="119:120" ht="13.2"/>
    <row r="33" spans="98:120" ht="13.2">
      <c r="DO33" s="259"/>
      <c r="DP33" s="259"/>
    </row>
    <row r="34" spans="98:120" ht="13.2">
      <c r="DM34" s="259"/>
    </row>
    <row r="35" spans="98:120" ht="13.2">
      <c r="CT35" s="259"/>
      <c r="CU35" s="259"/>
      <c r="CV35" s="259"/>
      <c r="CY35" s="259"/>
      <c r="CZ35" s="259"/>
      <c r="DA35" s="259"/>
      <c r="DD35" s="259"/>
      <c r="DE35" s="259"/>
      <c r="DF35" s="259"/>
      <c r="DI35" s="259"/>
      <c r="DJ35" s="259"/>
      <c r="DK35" s="259"/>
      <c r="DM35" s="259"/>
      <c r="DN35" s="259"/>
      <c r="DO35" s="259"/>
      <c r="DP35" s="259"/>
    </row>
    <row r="36" spans="98:120" ht="13.2"/>
    <row r="37" spans="98:120" ht="13.2">
      <c r="CW37" s="259"/>
      <c r="DB37" s="259"/>
      <c r="DG37" s="259"/>
      <c r="DL37" s="259"/>
      <c r="DP37" s="259"/>
    </row>
    <row r="38" spans="98:120" ht="13.2">
      <c r="CT38" s="259"/>
      <c r="CU38" s="259"/>
      <c r="CV38" s="259"/>
      <c r="CW38" s="259"/>
      <c r="CY38" s="259"/>
      <c r="CZ38" s="259"/>
      <c r="DA38" s="259"/>
      <c r="DB38" s="259"/>
      <c r="DD38" s="259"/>
      <c r="DE38" s="259"/>
      <c r="DF38" s="259"/>
      <c r="DG38" s="259"/>
      <c r="DI38" s="259"/>
      <c r="DJ38" s="259"/>
      <c r="DK38" s="259"/>
      <c r="DL38" s="259"/>
      <c r="DN38" s="259"/>
      <c r="DO38" s="259"/>
      <c r="DP38" s="25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59"/>
      <c r="DO49" s="259"/>
      <c r="DP49" s="25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59"/>
      <c r="CS63" s="259"/>
      <c r="CX63" s="259"/>
      <c r="DC63" s="259"/>
      <c r="DH63" s="259"/>
    </row>
    <row r="64" spans="22:120" ht="13.2">
      <c r="V64" s="259"/>
    </row>
    <row r="65" spans="15:120" ht="13.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c r="Q66" s="259"/>
      <c r="S66" s="259"/>
      <c r="U66" s="259"/>
      <c r="DM66" s="259"/>
    </row>
    <row r="67" spans="15:120" ht="13.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row r="69" spans="15:120" ht="13.2"/>
    <row r="70" spans="15:120" ht="13.2"/>
    <row r="71" spans="15:120" ht="13.2"/>
    <row r="72" spans="15:120" ht="13.2">
      <c r="DP72" s="259"/>
    </row>
    <row r="73" spans="15:120" ht="13.2">
      <c r="DP73" s="25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59"/>
      <c r="CX96" s="259"/>
      <c r="DC96" s="259"/>
      <c r="DH96" s="259"/>
    </row>
    <row r="97" spans="24:120" ht="13.2">
      <c r="CS97" s="259"/>
      <c r="CX97" s="259"/>
      <c r="DC97" s="259"/>
      <c r="DH97" s="259"/>
      <c r="DP97" s="260" t="s">
        <v>483</v>
      </c>
    </row>
    <row r="98" spans="24:120" ht="13.2" hidden="1">
      <c r="CS98" s="259"/>
      <c r="CX98" s="259"/>
      <c r="DC98" s="259"/>
      <c r="DH98" s="259"/>
    </row>
    <row r="99" spans="24:120" ht="13.2"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2" hidden="1">
      <c r="CT103" s="259"/>
      <c r="CV103" s="259"/>
      <c r="CW103" s="259"/>
      <c r="CY103" s="259"/>
      <c r="DA103" s="259"/>
      <c r="DB103" s="259"/>
      <c r="DD103" s="259"/>
      <c r="DF103" s="259"/>
      <c r="DG103" s="259"/>
      <c r="DI103" s="259"/>
      <c r="DK103" s="259"/>
      <c r="DL103" s="259"/>
      <c r="DM103" s="259"/>
      <c r="DN103" s="259"/>
      <c r="DO103" s="259"/>
      <c r="DP103" s="259"/>
    </row>
    <row r="104" spans="24:120" ht="13.2" hidden="1">
      <c r="CV104" s="259"/>
      <c r="CW104" s="259"/>
      <c r="DA104" s="259"/>
      <c r="DB104" s="259"/>
      <c r="DF104" s="259"/>
      <c r="DG104" s="259"/>
      <c r="DK104" s="259"/>
      <c r="DL104" s="259"/>
      <c r="DN104" s="259"/>
      <c r="DO104" s="259"/>
      <c r="DP104" s="259"/>
    </row>
    <row r="105" spans="24:120" ht="12.75" hidden="1" customHeight="1"/>
  </sheetData>
  <sheetProtection algorithmName="SHA-512" hashValue="W6eAEkDInWKUZrmjVdr5SZKFxDuoPT06aZLzoaMMly6yCugIJbAaDoTq75MEP62zo8wnDO1IlDl2M3koFIuEEA==" saltValue="KoeA2x8DveTIQEf2vNHB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640625" style="260" customWidth="1"/>
    <col min="117" max="16384" width="9" style="259" hidden="1"/>
  </cols>
  <sheetData>
    <row r="1" spans="2:116" ht="13.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row r="3" spans="2:116" ht="13.2"/>
    <row r="4" spans="2:116" ht="13.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row r="20" spans="9:116" ht="13.2"/>
    <row r="21" spans="9:116" ht="13.2">
      <c r="DL21" s="259"/>
    </row>
    <row r="22" spans="9:116" ht="13.2">
      <c r="DI22" s="259"/>
      <c r="DJ22" s="259"/>
      <c r="DK22" s="259"/>
      <c r="DL22" s="259"/>
    </row>
    <row r="23" spans="9:116" ht="13.2">
      <c r="CY23" s="259"/>
      <c r="CZ23" s="259"/>
      <c r="DA23" s="259"/>
      <c r="DB23" s="259"/>
      <c r="DC23" s="259"/>
      <c r="DD23" s="259"/>
      <c r="DE23" s="259"/>
      <c r="DF23" s="259"/>
      <c r="DG23" s="259"/>
      <c r="DH23" s="259"/>
      <c r="DI23" s="259"/>
      <c r="DJ23" s="259"/>
      <c r="DK23" s="259"/>
      <c r="DL23" s="25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59"/>
      <c r="DA35" s="259"/>
      <c r="DB35" s="259"/>
      <c r="DC35" s="259"/>
      <c r="DD35" s="259"/>
      <c r="DE35" s="259"/>
      <c r="DF35" s="259"/>
      <c r="DG35" s="259"/>
      <c r="DH35" s="259"/>
      <c r="DI35" s="259"/>
      <c r="DJ35" s="259"/>
      <c r="DK35" s="259"/>
      <c r="DL35" s="259"/>
    </row>
    <row r="36" spans="15:116" ht="13.2"/>
    <row r="37" spans="15:116" ht="13.2">
      <c r="DL37" s="259"/>
    </row>
    <row r="38" spans="15:116" ht="13.2">
      <c r="DI38" s="259"/>
      <c r="DJ38" s="259"/>
      <c r="DK38" s="259"/>
      <c r="DL38" s="259"/>
    </row>
    <row r="39" spans="15:116" ht="13.2"/>
    <row r="40" spans="15:116" ht="13.2"/>
    <row r="41" spans="15:116" ht="13.2"/>
    <row r="42" spans="15:116" ht="13.2"/>
    <row r="43" spans="15:116" ht="13.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c r="DL44" s="259"/>
    </row>
    <row r="45" spans="15:116" ht="13.2"/>
    <row r="46" spans="15:116" ht="13.2">
      <c r="DA46" s="259"/>
      <c r="DB46" s="259"/>
      <c r="DC46" s="259"/>
      <c r="DD46" s="259"/>
      <c r="DE46" s="259"/>
      <c r="DF46" s="259"/>
      <c r="DG46" s="259"/>
      <c r="DH46" s="259"/>
      <c r="DI46" s="259"/>
      <c r="DJ46" s="259"/>
      <c r="DK46" s="259"/>
      <c r="DL46" s="259"/>
    </row>
    <row r="47" spans="15:116" ht="13.2"/>
    <row r="48" spans="15:116" ht="13.2"/>
    <row r="49" spans="104:116" ht="13.2"/>
    <row r="50" spans="104:116" ht="13.2">
      <c r="CZ50" s="259"/>
      <c r="DA50" s="259"/>
      <c r="DB50" s="259"/>
      <c r="DC50" s="259"/>
      <c r="DD50" s="259"/>
      <c r="DE50" s="259"/>
      <c r="DF50" s="259"/>
      <c r="DG50" s="259"/>
      <c r="DH50" s="259"/>
      <c r="DI50" s="259"/>
      <c r="DJ50" s="259"/>
      <c r="DK50" s="259"/>
      <c r="DL50" s="259"/>
    </row>
    <row r="51" spans="104:116" ht="13.2"/>
    <row r="52" spans="104:116" ht="13.2"/>
    <row r="53" spans="104:116" ht="13.2">
      <c r="DL53" s="25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59"/>
      <c r="DD67" s="259"/>
      <c r="DE67" s="259"/>
      <c r="DF67" s="259"/>
      <c r="DG67" s="259"/>
      <c r="DH67" s="259"/>
      <c r="DI67" s="259"/>
      <c r="DJ67" s="259"/>
      <c r="DK67" s="259"/>
      <c r="DL67" s="25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sheetData>
  <sheetProtection algorithmName="SHA-512" hashValue="LQnNkCUMwwnqJToLNyBsNZq26EXPe/UXpgKizUFufdSIDsoZRTYTHF3v1CjyW88iEZ3El2yMbU/XtG8z/ilMtg==" saltValue="pETeiLuWqulQgw08Pr/pJ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I1" workbookViewId="0"/>
  </sheetViews>
  <sheetFormatPr defaultColWidth="0" defaultRowHeight="13.5" customHeight="1" zeroHeight="1"/>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c r="AS1" s="262"/>
      <c r="AT1" s="262"/>
    </row>
    <row r="2" spans="1:46" ht="13.2">
      <c r="AS2" s="262"/>
      <c r="AT2" s="262"/>
    </row>
    <row r="3" spans="1:46" ht="13.2">
      <c r="AS3" s="262"/>
      <c r="AT3" s="262"/>
    </row>
    <row r="4" spans="1:46" ht="13.2">
      <c r="AS4" s="262"/>
      <c r="AT4" s="262"/>
    </row>
    <row r="5" spans="1:46" ht="16.2">
      <c r="A5" s="263" t="s">
        <v>484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485</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486</v>
      </c>
      <c r="AP7" s="272"/>
      <c r="AQ7" s="273" t="s">
        <v>487</v>
      </c>
      <c r="AR7" s="274"/>
    </row>
    <row r="8" spans="1:46" ht="13.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488</v>
      </c>
      <c r="AQ8" s="279" t="s">
        <v>489</v>
      </c>
      <c r="AR8" s="280" t="s">
        <v>490</v>
      </c>
    </row>
    <row r="9" spans="1:46" ht="13.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491</v>
      </c>
      <c r="AL9" s="1131"/>
      <c r="AM9" s="1131"/>
      <c r="AN9" s="1132"/>
      <c r="AO9" s="281">
        <v>1530184</v>
      </c>
      <c r="AP9" s="281">
        <v>108316</v>
      </c>
      <c r="AQ9" s="282">
        <v>111034</v>
      </c>
      <c r="AR9" s="283">
        <v>-2.4</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492</v>
      </c>
      <c r="AL10" s="1131"/>
      <c r="AM10" s="1131"/>
      <c r="AN10" s="1132"/>
      <c r="AO10" s="284">
        <v>306815</v>
      </c>
      <c r="AP10" s="284">
        <v>21718</v>
      </c>
      <c r="AQ10" s="285">
        <v>15617</v>
      </c>
      <c r="AR10" s="286">
        <v>39.1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493</v>
      </c>
      <c r="AL11" s="1131"/>
      <c r="AM11" s="1131"/>
      <c r="AN11" s="1132"/>
      <c r="AO11" s="284">
        <v>21189</v>
      </c>
      <c r="AP11" s="284">
        <v>1500</v>
      </c>
      <c r="AQ11" s="285">
        <v>1538</v>
      </c>
      <c r="AR11" s="286">
        <v>-2.5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494</v>
      </c>
      <c r="AL12" s="1131"/>
      <c r="AM12" s="1131"/>
      <c r="AN12" s="1132"/>
      <c r="AO12" s="284" t="s">
        <v>495</v>
      </c>
      <c r="AP12" s="284" t="s">
        <v>495</v>
      </c>
      <c r="AQ12" s="285">
        <v>0</v>
      </c>
      <c r="AR12" s="286" t="s">
        <v>495</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496</v>
      </c>
      <c r="AL13" s="1131"/>
      <c r="AM13" s="1131"/>
      <c r="AN13" s="1132"/>
      <c r="AO13" s="284">
        <v>72604</v>
      </c>
      <c r="AP13" s="284">
        <v>5139</v>
      </c>
      <c r="AQ13" s="285">
        <v>4378</v>
      </c>
      <c r="AR13" s="286">
        <v>17.399999999999999</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497</v>
      </c>
      <c r="AL14" s="1131"/>
      <c r="AM14" s="1131"/>
      <c r="AN14" s="1132"/>
      <c r="AO14" s="284" t="s">
        <v>495</v>
      </c>
      <c r="AP14" s="284" t="s">
        <v>495</v>
      </c>
      <c r="AQ14" s="285">
        <v>2499</v>
      </c>
      <c r="AR14" s="286" t="s">
        <v>495</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498</v>
      </c>
      <c r="AL15" s="1134"/>
      <c r="AM15" s="1134"/>
      <c r="AN15" s="1135"/>
      <c r="AO15" s="284">
        <v>-110666</v>
      </c>
      <c r="AP15" s="284">
        <v>-7834</v>
      </c>
      <c r="AQ15" s="285">
        <v>-6867</v>
      </c>
      <c r="AR15" s="286">
        <v>14.1</v>
      </c>
    </row>
    <row r="16" spans="1:46" ht="13.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1820126</v>
      </c>
      <c r="AP16" s="284">
        <v>128840</v>
      </c>
      <c r="AQ16" s="285">
        <v>128199</v>
      </c>
      <c r="AR16" s="286">
        <v>0.5</v>
      </c>
    </row>
    <row r="17" spans="1:46" ht="13.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499</v>
      </c>
      <c r="AL19" s="262"/>
      <c r="AM19" s="262"/>
      <c r="AN19" s="262"/>
      <c r="AO19" s="262"/>
      <c r="AP19" s="262"/>
      <c r="AQ19" s="262"/>
      <c r="AR19" s="262"/>
    </row>
    <row r="20" spans="1:46" ht="13.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500</v>
      </c>
      <c r="AP20" s="293" t="s">
        <v>501</v>
      </c>
      <c r="AQ20" s="294" t="s">
        <v>502</v>
      </c>
      <c r="AR20" s="295"/>
    </row>
    <row r="21" spans="1:46" s="301" customFormat="1" ht="13.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503</v>
      </c>
      <c r="AL21" s="1137"/>
      <c r="AM21" s="1137"/>
      <c r="AN21" s="1138"/>
      <c r="AO21" s="297">
        <v>10.55</v>
      </c>
      <c r="AP21" s="298">
        <v>10.85</v>
      </c>
      <c r="AQ21" s="299">
        <v>-0.3</v>
      </c>
      <c r="AR21" s="267"/>
      <c r="AS21" s="300"/>
      <c r="AT21" s="296"/>
    </row>
    <row r="22" spans="1:46" s="301" customFormat="1" ht="13.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504</v>
      </c>
      <c r="AL22" s="1137"/>
      <c r="AM22" s="1137"/>
      <c r="AN22" s="1138"/>
      <c r="AO22" s="302">
        <v>97</v>
      </c>
      <c r="AP22" s="303">
        <v>96.2</v>
      </c>
      <c r="AQ22" s="304">
        <v>0.8</v>
      </c>
      <c r="AR22" s="288"/>
      <c r="AS22" s="300"/>
      <c r="AT22" s="296"/>
    </row>
    <row r="23" spans="1:46" s="301" customFormat="1" ht="13.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c r="A26" s="1129" t="s">
        <v>505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c r="A27" s="309"/>
      <c r="AO27" s="262"/>
      <c r="AP27" s="262"/>
      <c r="AQ27" s="262"/>
      <c r="AR27" s="262"/>
      <c r="AS27" s="262"/>
      <c r="AT27" s="262"/>
    </row>
    <row r="28" spans="1:46" ht="16.2">
      <c r="A28" s="263" t="s">
        <v>506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507</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486</v>
      </c>
      <c r="AP30" s="272"/>
      <c r="AQ30" s="273" t="s">
        <v>487</v>
      </c>
      <c r="AR30" s="274"/>
    </row>
    <row r="31" spans="1:46" ht="13.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488</v>
      </c>
      <c r="AQ31" s="279" t="s">
        <v>489</v>
      </c>
      <c r="AR31" s="280" t="s">
        <v>490</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508</v>
      </c>
      <c r="AL32" s="1121"/>
      <c r="AM32" s="1121"/>
      <c r="AN32" s="1122"/>
      <c r="AO32" s="312">
        <v>793707</v>
      </c>
      <c r="AP32" s="312">
        <v>56184</v>
      </c>
      <c r="AQ32" s="313">
        <v>62185</v>
      </c>
      <c r="AR32" s="314">
        <v>-9.6999999999999993</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509</v>
      </c>
      <c r="AL33" s="1121"/>
      <c r="AM33" s="1121"/>
      <c r="AN33" s="1122"/>
      <c r="AO33" s="312" t="s">
        <v>495</v>
      </c>
      <c r="AP33" s="312" t="s">
        <v>495</v>
      </c>
      <c r="AQ33" s="313" t="s">
        <v>495</v>
      </c>
      <c r="AR33" s="314" t="s">
        <v>495</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510</v>
      </c>
      <c r="AL34" s="1121"/>
      <c r="AM34" s="1121"/>
      <c r="AN34" s="1122"/>
      <c r="AO34" s="312" t="s">
        <v>495</v>
      </c>
      <c r="AP34" s="312" t="s">
        <v>495</v>
      </c>
      <c r="AQ34" s="313" t="s">
        <v>495</v>
      </c>
      <c r="AR34" s="314" t="s">
        <v>495</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511</v>
      </c>
      <c r="AL35" s="1121"/>
      <c r="AM35" s="1121"/>
      <c r="AN35" s="1122"/>
      <c r="AO35" s="312">
        <v>371064</v>
      </c>
      <c r="AP35" s="312">
        <v>26266</v>
      </c>
      <c r="AQ35" s="313">
        <v>15497</v>
      </c>
      <c r="AR35" s="314">
        <v>69.5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512</v>
      </c>
      <c r="AL36" s="1121"/>
      <c r="AM36" s="1121"/>
      <c r="AN36" s="1122"/>
      <c r="AO36" s="312">
        <v>76898</v>
      </c>
      <c r="AP36" s="312">
        <v>5443</v>
      </c>
      <c r="AQ36" s="313">
        <v>3842</v>
      </c>
      <c r="AR36" s="314">
        <v>41.7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513</v>
      </c>
      <c r="AL37" s="1121"/>
      <c r="AM37" s="1121"/>
      <c r="AN37" s="1122"/>
      <c r="AO37" s="312" t="s">
        <v>495</v>
      </c>
      <c r="AP37" s="312" t="s">
        <v>495</v>
      </c>
      <c r="AQ37" s="313">
        <v>306</v>
      </c>
      <c r="AR37" s="314" t="s">
        <v>495</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514</v>
      </c>
      <c r="AL38" s="1124"/>
      <c r="AM38" s="1124"/>
      <c r="AN38" s="1125"/>
      <c r="AO38" s="315" t="s">
        <v>495</v>
      </c>
      <c r="AP38" s="315" t="s">
        <v>495</v>
      </c>
      <c r="AQ38" s="316">
        <v>4</v>
      </c>
      <c r="AR38" s="304" t="s">
        <v>495</v>
      </c>
      <c r="AS38" s="311"/>
    </row>
    <row r="39" spans="1:46" ht="13.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515</v>
      </c>
      <c r="AL39" s="1124"/>
      <c r="AM39" s="1124"/>
      <c r="AN39" s="1125"/>
      <c r="AO39" s="312">
        <v>-86393</v>
      </c>
      <c r="AP39" s="312">
        <v>-6115</v>
      </c>
      <c r="AQ39" s="313">
        <v>-2250</v>
      </c>
      <c r="AR39" s="314">
        <v>171.8</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516</v>
      </c>
      <c r="AL40" s="1121"/>
      <c r="AM40" s="1121"/>
      <c r="AN40" s="1122"/>
      <c r="AO40" s="312">
        <v>-703034</v>
      </c>
      <c r="AP40" s="312">
        <v>-49765</v>
      </c>
      <c r="AQ40" s="313">
        <v>-52332</v>
      </c>
      <c r="AR40" s="314">
        <v>-4.9000000000000004</v>
      </c>
      <c r="AS40" s="311"/>
    </row>
    <row r="41" spans="1:46" ht="13.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452242</v>
      </c>
      <c r="AP41" s="312">
        <v>32013</v>
      </c>
      <c r="AQ41" s="313">
        <v>27253</v>
      </c>
      <c r="AR41" s="314">
        <v>17.5</v>
      </c>
      <c r="AS41" s="311"/>
    </row>
    <row r="42" spans="1:46" ht="13.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518</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486</v>
      </c>
      <c r="AN49" s="1115" t="s">
        <v>519</v>
      </c>
      <c r="AO49" s="1116"/>
      <c r="AP49" s="1116"/>
      <c r="AQ49" s="1116"/>
      <c r="AR49" s="1117"/>
    </row>
    <row r="50" spans="1:44" ht="13.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520</v>
      </c>
      <c r="AO50" s="329" t="s">
        <v>521</v>
      </c>
      <c r="AP50" s="330" t="s">
        <v>522</v>
      </c>
      <c r="AQ50" s="331" t="s">
        <v>523</v>
      </c>
      <c r="AR50" s="332" t="s">
        <v>524</v>
      </c>
    </row>
    <row r="51" spans="1:44" ht="13.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525</v>
      </c>
      <c r="AL51" s="325"/>
      <c r="AM51" s="333">
        <v>1669876</v>
      </c>
      <c r="AN51" s="334">
        <v>111548</v>
      </c>
      <c r="AO51" s="335">
        <v>11.7</v>
      </c>
      <c r="AP51" s="336">
        <v>87464</v>
      </c>
      <c r="AQ51" s="337">
        <v>19</v>
      </c>
      <c r="AR51" s="338">
        <v>-7.3</v>
      </c>
    </row>
    <row r="52" spans="1:44" ht="13.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526</v>
      </c>
      <c r="AM52" s="341">
        <v>736153</v>
      </c>
      <c r="AN52" s="342">
        <v>49175</v>
      </c>
      <c r="AO52" s="343">
        <v>-23.7</v>
      </c>
      <c r="AP52" s="344">
        <v>47479</v>
      </c>
      <c r="AQ52" s="345">
        <v>10.199999999999999</v>
      </c>
      <c r="AR52" s="346">
        <v>-33.9</v>
      </c>
    </row>
    <row r="53" spans="1:44" ht="13.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527</v>
      </c>
      <c r="AL53" s="325"/>
      <c r="AM53" s="333">
        <v>2149591</v>
      </c>
      <c r="AN53" s="334">
        <v>146400</v>
      </c>
      <c r="AO53" s="335">
        <v>31.2</v>
      </c>
      <c r="AP53" s="336">
        <v>117234</v>
      </c>
      <c r="AQ53" s="337">
        <v>34</v>
      </c>
      <c r="AR53" s="338">
        <v>-2.8</v>
      </c>
    </row>
    <row r="54" spans="1:44" ht="13.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526</v>
      </c>
      <c r="AM54" s="341">
        <v>1051985</v>
      </c>
      <c r="AN54" s="342">
        <v>71646</v>
      </c>
      <c r="AO54" s="343">
        <v>45.7</v>
      </c>
      <c r="AP54" s="344">
        <v>59796</v>
      </c>
      <c r="AQ54" s="345">
        <v>25.9</v>
      </c>
      <c r="AR54" s="346">
        <v>19.8</v>
      </c>
    </row>
    <row r="55" spans="1:44" ht="13.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528</v>
      </c>
      <c r="AL55" s="325"/>
      <c r="AM55" s="333">
        <v>1734316</v>
      </c>
      <c r="AN55" s="334">
        <v>119815</v>
      </c>
      <c r="AO55" s="335">
        <v>-18.2</v>
      </c>
      <c r="AP55" s="336">
        <v>97758</v>
      </c>
      <c r="AQ55" s="337">
        <v>-16.600000000000001</v>
      </c>
      <c r="AR55" s="338">
        <v>-1.6</v>
      </c>
    </row>
    <row r="56" spans="1:44" ht="13.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526</v>
      </c>
      <c r="AM56" s="341">
        <v>861683</v>
      </c>
      <c r="AN56" s="342">
        <v>59529</v>
      </c>
      <c r="AO56" s="343">
        <v>-16.899999999999999</v>
      </c>
      <c r="AP56" s="344">
        <v>45946</v>
      </c>
      <c r="AQ56" s="345">
        <v>-23.2</v>
      </c>
      <c r="AR56" s="346">
        <v>6.3</v>
      </c>
    </row>
    <row r="57" spans="1:44" ht="13.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529</v>
      </c>
      <c r="AL57" s="325"/>
      <c r="AM57" s="333">
        <v>3275071</v>
      </c>
      <c r="AN57" s="334">
        <v>228387</v>
      </c>
      <c r="AO57" s="335">
        <v>90.6</v>
      </c>
      <c r="AP57" s="336">
        <v>91338</v>
      </c>
      <c r="AQ57" s="337">
        <v>-6.6</v>
      </c>
      <c r="AR57" s="338">
        <v>97.2</v>
      </c>
    </row>
    <row r="58" spans="1:44" ht="13.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526</v>
      </c>
      <c r="AM58" s="341">
        <v>2727717</v>
      </c>
      <c r="AN58" s="342">
        <v>190217</v>
      </c>
      <c r="AO58" s="343">
        <v>219.5</v>
      </c>
      <c r="AP58" s="344">
        <v>43989</v>
      </c>
      <c r="AQ58" s="345">
        <v>-4.3</v>
      </c>
      <c r="AR58" s="346">
        <v>223.8</v>
      </c>
    </row>
    <row r="59" spans="1:44" ht="13.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530</v>
      </c>
      <c r="AL59" s="325"/>
      <c r="AM59" s="333">
        <v>693045</v>
      </c>
      <c r="AN59" s="334">
        <v>49058</v>
      </c>
      <c r="AO59" s="335">
        <v>-78.5</v>
      </c>
      <c r="AP59" s="336">
        <v>103975</v>
      </c>
      <c r="AQ59" s="337">
        <v>13.8</v>
      </c>
      <c r="AR59" s="338">
        <v>-92.3</v>
      </c>
    </row>
    <row r="60" spans="1:44" ht="13.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526</v>
      </c>
      <c r="AM60" s="341">
        <v>488539</v>
      </c>
      <c r="AN60" s="342">
        <v>34582</v>
      </c>
      <c r="AO60" s="343">
        <v>-81.8</v>
      </c>
      <c r="AP60" s="344">
        <v>52698</v>
      </c>
      <c r="AQ60" s="345">
        <v>19.8</v>
      </c>
      <c r="AR60" s="346">
        <v>-101.6</v>
      </c>
    </row>
    <row r="61" spans="1:44" ht="13.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531</v>
      </c>
      <c r="AL61" s="347"/>
      <c r="AM61" s="348">
        <v>1904380</v>
      </c>
      <c r="AN61" s="349">
        <v>131042</v>
      </c>
      <c r="AO61" s="350">
        <v>7.4</v>
      </c>
      <c r="AP61" s="351">
        <v>99554</v>
      </c>
      <c r="AQ61" s="352">
        <v>8.6999999999999993</v>
      </c>
      <c r="AR61" s="338">
        <v>-1.3</v>
      </c>
    </row>
    <row r="62" spans="1:44" ht="13.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526</v>
      </c>
      <c r="AM62" s="341">
        <v>1173215</v>
      </c>
      <c r="AN62" s="342">
        <v>81030</v>
      </c>
      <c r="AO62" s="343">
        <v>28.6</v>
      </c>
      <c r="AP62" s="344">
        <v>49982</v>
      </c>
      <c r="AQ62" s="345">
        <v>5.7</v>
      </c>
      <c r="AR62" s="346">
        <v>22.9</v>
      </c>
    </row>
    <row r="63" spans="1:44" ht="13.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2" hidden="1">
      <c r="AK70" s="262"/>
      <c r="AL70" s="262"/>
      <c r="AM70" s="262"/>
      <c r="AN70" s="262"/>
      <c r="AO70" s="262"/>
      <c r="AP70" s="262"/>
      <c r="AQ70" s="262"/>
      <c r="AR70" s="262"/>
    </row>
    <row r="71" spans="1:46" ht="13.2" hidden="1">
      <c r="AK71" s="262"/>
      <c r="AL71" s="262"/>
      <c r="AM71" s="262"/>
      <c r="AN71" s="262"/>
      <c r="AO71" s="262"/>
      <c r="AP71" s="262"/>
      <c r="AQ71" s="262"/>
      <c r="AR71" s="262"/>
    </row>
    <row r="72" spans="1:46" ht="13.2" hidden="1">
      <c r="AK72" s="262"/>
      <c r="AL72" s="262"/>
      <c r="AM72" s="262"/>
      <c r="AN72" s="262"/>
      <c r="AO72" s="262"/>
      <c r="AP72" s="262"/>
      <c r="AQ72" s="262"/>
      <c r="AR72" s="262"/>
    </row>
    <row r="73" spans="1:46" ht="13.2" hidden="1">
      <c r="AK73" s="262"/>
      <c r="AL73" s="262"/>
      <c r="AM73" s="262"/>
      <c r="AN73" s="262"/>
      <c r="AO73" s="262"/>
      <c r="AP73" s="262"/>
      <c r="AQ73" s="262"/>
      <c r="AR73" s="262"/>
    </row>
  </sheetData>
  <sheetProtection algorithmName="SHA-512" hashValue="dFgMEgUlwV+yB/MW/VPfgDJ5S6a+8VunfKQchBdxbPAmxClLPDikmoV274Jq3WWcqV9cLFAw0W94YaM8puVAZg==" saltValue="k0IC5MSU96bSyWhMO3fBN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441406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c r="B2" s="259"/>
      <c r="DG2" s="259"/>
    </row>
    <row r="3" spans="2:125" ht="13.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row r="5" spans="2:125" ht="13.2"/>
    <row r="6" spans="2:125" ht="13.2"/>
    <row r="7" spans="2:125" ht="13.2"/>
    <row r="8" spans="2:125" ht="13.2"/>
    <row r="9" spans="2:125" ht="13.2">
      <c r="DU9" s="259"/>
    </row>
    <row r="10" spans="2:125" ht="13.2"/>
    <row r="11" spans="2:125" ht="13.2"/>
    <row r="12" spans="2:125" ht="13.2"/>
    <row r="13" spans="2:125" ht="13.2"/>
    <row r="14" spans="2:125" ht="13.2"/>
    <row r="15" spans="2:125" ht="13.2"/>
    <row r="16" spans="2:125" ht="13.2"/>
    <row r="17" spans="125:125" ht="13.2">
      <c r="DU17" s="259"/>
    </row>
    <row r="18" spans="125:125" ht="13.2"/>
    <row r="19" spans="125:125" ht="13.2"/>
    <row r="20" spans="125:125" ht="13.2">
      <c r="DU20" s="259"/>
    </row>
    <row r="21" spans="125:125" ht="13.2">
      <c r="DU21" s="259"/>
    </row>
    <row r="22" spans="125:125" ht="13.2"/>
    <row r="23" spans="125:125" ht="13.2"/>
    <row r="24" spans="125:125" ht="13.2"/>
    <row r="25" spans="125:125" ht="13.2"/>
    <row r="26" spans="125:125" ht="13.2"/>
    <row r="27" spans="125:125" ht="13.2"/>
    <row r="28" spans="125:125" ht="13.2">
      <c r="DU28" s="259"/>
    </row>
    <row r="29" spans="125:125" ht="13.2"/>
    <row r="30" spans="125:125" ht="13.2"/>
    <row r="31" spans="125:125" ht="13.2"/>
    <row r="32" spans="125:125" ht="13.2"/>
    <row r="33" spans="2:125" ht="13.2">
      <c r="B33" s="259"/>
      <c r="G33" s="259"/>
      <c r="I33" s="259"/>
    </row>
    <row r="34" spans="2:125" ht="13.2">
      <c r="C34" s="259"/>
      <c r="P34" s="259"/>
      <c r="DE34" s="259"/>
      <c r="DH34" s="259"/>
    </row>
    <row r="35" spans="2:125" ht="13.2">
      <c r="D35" s="259"/>
      <c r="E35" s="259"/>
      <c r="DG35" s="259"/>
      <c r="DJ35" s="259"/>
      <c r="DP35" s="259"/>
      <c r="DQ35" s="259"/>
      <c r="DR35" s="259"/>
      <c r="DS35" s="259"/>
      <c r="DT35" s="259"/>
      <c r="DU35" s="259"/>
    </row>
    <row r="36" spans="2:125" ht="13.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c r="DU37" s="259"/>
    </row>
    <row r="38" spans="2:125" ht="13.2">
      <c r="DT38" s="259"/>
      <c r="DU38" s="259"/>
    </row>
    <row r="39" spans="2:125" ht="13.2"/>
    <row r="40" spans="2:125" ht="13.2">
      <c r="DH40" s="259"/>
    </row>
    <row r="41" spans="2:125" ht="13.2">
      <c r="DE41" s="259"/>
    </row>
    <row r="42" spans="2:125" ht="13.2">
      <c r="DG42" s="259"/>
      <c r="DJ42" s="259"/>
    </row>
    <row r="43" spans="2:125" ht="13.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c r="DU44" s="259"/>
    </row>
    <row r="45" spans="2:125" ht="13.2"/>
    <row r="46" spans="2:125" ht="13.2"/>
    <row r="47" spans="2:125" ht="13.2"/>
    <row r="48" spans="2:125" ht="13.2">
      <c r="DT48" s="259"/>
      <c r="DU48" s="259"/>
    </row>
    <row r="49" spans="120:125" ht="13.2">
      <c r="DU49" s="259"/>
    </row>
    <row r="50" spans="120:125" ht="13.2">
      <c r="DU50" s="259"/>
    </row>
    <row r="51" spans="120:125" ht="13.2">
      <c r="DP51" s="259"/>
      <c r="DQ51" s="259"/>
      <c r="DR51" s="259"/>
      <c r="DS51" s="259"/>
      <c r="DT51" s="259"/>
      <c r="DU51" s="259"/>
    </row>
    <row r="52" spans="120:125" ht="13.2"/>
    <row r="53" spans="120:125" ht="13.2"/>
    <row r="54" spans="120:125" ht="13.2">
      <c r="DU54" s="259"/>
    </row>
    <row r="55" spans="120:125" ht="13.2"/>
    <row r="56" spans="120:125" ht="13.2"/>
    <row r="57" spans="120:125" ht="13.2"/>
    <row r="58" spans="120:125" ht="13.2">
      <c r="DU58" s="259"/>
    </row>
    <row r="59" spans="120:125" ht="13.2"/>
    <row r="60" spans="120:125" ht="13.2"/>
    <row r="61" spans="120:125" ht="13.2"/>
    <row r="62" spans="120:125" ht="13.2"/>
    <row r="63" spans="120:125" ht="13.2">
      <c r="DU63" s="259"/>
    </row>
    <row r="64" spans="120:125" ht="13.2">
      <c r="DT64" s="259"/>
      <c r="DU64" s="259"/>
    </row>
    <row r="65" spans="123:125" ht="13.2"/>
    <row r="66" spans="123:125" ht="13.2"/>
    <row r="67" spans="123:125" ht="13.2"/>
    <row r="68" spans="123:125" ht="13.2"/>
    <row r="69" spans="123:125" ht="13.2">
      <c r="DS69" s="259"/>
      <c r="DT69" s="259"/>
      <c r="DU69" s="25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59"/>
    </row>
    <row r="83" spans="116:125" ht="13.2">
      <c r="DM83" s="259"/>
      <c r="DN83" s="259"/>
      <c r="DO83" s="259"/>
      <c r="DP83" s="259"/>
      <c r="DQ83" s="259"/>
      <c r="DR83" s="259"/>
      <c r="DS83" s="259"/>
      <c r="DT83" s="259"/>
      <c r="DU83" s="259"/>
    </row>
    <row r="84" spans="116:125" ht="13.2"/>
    <row r="85" spans="116:125" ht="13.2"/>
    <row r="86" spans="116:125" ht="13.2"/>
    <row r="87" spans="116:125" ht="13.2"/>
    <row r="88" spans="116:125" ht="13.2">
      <c r="DU88" s="259"/>
    </row>
    <row r="89" spans="116:125" ht="13.2"/>
    <row r="90" spans="116:125" ht="13.2"/>
    <row r="91" spans="116:125" ht="13.2"/>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483</v>
      </c>
    </row>
    <row r="121" spans="125:125" ht="13.5" hidden="1" customHeight="1">
      <c r="DU121" s="259"/>
    </row>
  </sheetData>
  <sheetProtection algorithmName="SHA-512" hashValue="D/0XiWxotst02DEbEU0xfG3HCQHmYYKUSqd7KJOVf64oM0P0CJ/zfGZye19xx+9heiTwJmO58gllgMh10op9xA==" saltValue="lpvDNyYzlh+PHkL3T7SE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441406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c r="B2" s="259"/>
      <c r="T2" s="259"/>
    </row>
    <row r="3" spans="1:125" ht="13.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59"/>
      <c r="G33" s="259"/>
      <c r="I33" s="259"/>
    </row>
    <row r="34" spans="2:125" ht="13.2">
      <c r="C34" s="259"/>
      <c r="P34" s="259"/>
      <c r="R34" s="259"/>
      <c r="U34" s="259"/>
    </row>
    <row r="35" spans="2:125" ht="13.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c r="F36" s="259"/>
      <c r="H36" s="259"/>
      <c r="J36" s="259"/>
      <c r="K36" s="259"/>
      <c r="L36" s="259"/>
      <c r="M36" s="259"/>
      <c r="N36" s="259"/>
      <c r="O36" s="259"/>
      <c r="Q36" s="259"/>
      <c r="S36" s="259"/>
      <c r="V36" s="259"/>
    </row>
    <row r="37" spans="2:125" ht="13.2"/>
    <row r="38" spans="2:125" ht="13.2"/>
    <row r="39" spans="2:125" ht="13.2"/>
    <row r="40" spans="2:125" ht="13.2">
      <c r="U40" s="259"/>
    </row>
    <row r="41" spans="2:125" ht="13.2">
      <c r="R41" s="259"/>
    </row>
    <row r="42" spans="2:125" ht="13.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c r="Q43" s="259"/>
      <c r="S43" s="259"/>
      <c r="V43" s="25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483</v>
      </c>
    </row>
  </sheetData>
  <sheetProtection algorithmName="SHA-512" hashValue="2NEPYmGRA3E+e2KCuEzeyYvV9w5JdIMvIatr4cEEY4FeEtgg2QGcjePWzX7fB7VcRrckY60anShJf5JxfVKfHg==" saltValue="1QK+U6Gy2vDMmw7oBlRV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533</v>
      </c>
      <c r="G46" s="8" t="s">
        <v>534</v>
      </c>
      <c r="H46" s="8" t="s">
        <v>535</v>
      </c>
      <c r="I46" s="8" t="s">
        <v>536</v>
      </c>
      <c r="J46" s="9" t="s">
        <v>537</v>
      </c>
    </row>
    <row r="47" spans="2:10" ht="57.75" customHeight="1">
      <c r="B47" s="10"/>
      <c r="C47" s="1139" t="s">
        <v>3</v>
      </c>
      <c r="D47" s="1139"/>
      <c r="E47" s="1140"/>
      <c r="F47" s="11">
        <v>20.260000000000002</v>
      </c>
      <c r="G47" s="12">
        <v>19.47</v>
      </c>
      <c r="H47" s="12">
        <v>18.48</v>
      </c>
      <c r="I47" s="12">
        <v>19.03</v>
      </c>
      <c r="J47" s="13">
        <v>18.86</v>
      </c>
    </row>
    <row r="48" spans="2:10" ht="57.75" customHeight="1">
      <c r="B48" s="14"/>
      <c r="C48" s="1141" t="s">
        <v>4</v>
      </c>
      <c r="D48" s="1141"/>
      <c r="E48" s="1142"/>
      <c r="F48" s="15">
        <v>8.82</v>
      </c>
      <c r="G48" s="16">
        <v>6.25</v>
      </c>
      <c r="H48" s="16">
        <v>7.75</v>
      </c>
      <c r="I48" s="16">
        <v>5.54</v>
      </c>
      <c r="J48" s="17">
        <v>5.4</v>
      </c>
    </row>
    <row r="49" spans="2:10" ht="57.75" customHeight="1" thickBot="1">
      <c r="B49" s="18"/>
      <c r="C49" s="1143" t="s">
        <v>5</v>
      </c>
      <c r="D49" s="1143"/>
      <c r="E49" s="1144"/>
      <c r="F49" s="19">
        <v>3.15</v>
      </c>
      <c r="G49" s="20">
        <v>3.07</v>
      </c>
      <c r="H49" s="20">
        <v>3.04</v>
      </c>
      <c r="I49" s="20" t="s">
        <v>538</v>
      </c>
      <c r="J49" s="21" t="s">
        <v>539</v>
      </c>
    </row>
    <row r="50" spans="2:10" ht="13.2"/>
  </sheetData>
  <sheetProtection algorithmName="SHA-512" hashValue="Rwr2EEzlmv+qkX5dxYeTTcW78nhn72+aKiDnYR6oEQ64Wdbf9653sNp/8xf4ISA1OhC6PQUOtel+f8FpBOg0yQ==" saltValue="L0RreZo8ylnv8djhC7sb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533</v>
      </c>
      <c r="G33" s="29" t="s">
        <v>534</v>
      </c>
      <c r="H33" s="29" t="s">
        <v>535</v>
      </c>
      <c r="I33" s="29" t="s">
        <v>536</v>
      </c>
      <c r="J33" s="30" t="s">
        <v>537</v>
      </c>
      <c r="K33" s="22"/>
      <c r="L33" s="22"/>
      <c r="M33" s="22"/>
      <c r="N33" s="22"/>
      <c r="O33" s="22"/>
      <c r="P33" s="22"/>
    </row>
    <row r="34" spans="1:16" ht="39" customHeight="1">
      <c r="A34" s="22"/>
      <c r="B34" s="31"/>
      <c r="C34" s="1151" t="s">
        <v>540</v>
      </c>
      <c r="D34" s="1151"/>
      <c r="E34" s="1152"/>
      <c r="F34" s="32">
        <v>11.45</v>
      </c>
      <c r="G34" s="33">
        <v>12.67</v>
      </c>
      <c r="H34" s="33">
        <v>11.9</v>
      </c>
      <c r="I34" s="33">
        <v>10.63</v>
      </c>
      <c r="J34" s="34">
        <v>8.27</v>
      </c>
      <c r="K34" s="22"/>
      <c r="L34" s="22"/>
      <c r="M34" s="22"/>
      <c r="N34" s="22"/>
      <c r="O34" s="22"/>
      <c r="P34" s="22"/>
    </row>
    <row r="35" spans="1:16" ht="39" customHeight="1">
      <c r="A35" s="22"/>
      <c r="B35" s="35"/>
      <c r="C35" s="1145" t="s">
        <v>541</v>
      </c>
      <c r="D35" s="1146"/>
      <c r="E35" s="1147"/>
      <c r="F35" s="36">
        <v>8.64</v>
      </c>
      <c r="G35" s="37">
        <v>6.14</v>
      </c>
      <c r="H35" s="37">
        <v>7.65</v>
      </c>
      <c r="I35" s="37">
        <v>5.42</v>
      </c>
      <c r="J35" s="38">
        <v>5.2</v>
      </c>
      <c r="K35" s="22"/>
      <c r="L35" s="22"/>
      <c r="M35" s="22"/>
      <c r="N35" s="22"/>
      <c r="O35" s="22"/>
      <c r="P35" s="22"/>
    </row>
    <row r="36" spans="1:16" ht="39" customHeight="1">
      <c r="A36" s="22"/>
      <c r="B36" s="35"/>
      <c r="C36" s="1145" t="s">
        <v>542</v>
      </c>
      <c r="D36" s="1146"/>
      <c r="E36" s="1147"/>
      <c r="F36" s="36">
        <v>3.31</v>
      </c>
      <c r="G36" s="37">
        <v>2.96</v>
      </c>
      <c r="H36" s="37">
        <v>3.3</v>
      </c>
      <c r="I36" s="37">
        <v>3.97</v>
      </c>
      <c r="J36" s="38">
        <v>4.18</v>
      </c>
      <c r="K36" s="22"/>
      <c r="L36" s="22"/>
      <c r="M36" s="22"/>
      <c r="N36" s="22"/>
      <c r="O36" s="22"/>
      <c r="P36" s="22"/>
    </row>
    <row r="37" spans="1:16" ht="39" customHeight="1">
      <c r="A37" s="22"/>
      <c r="B37" s="35"/>
      <c r="C37" s="1145" t="s">
        <v>543</v>
      </c>
      <c r="D37" s="1146"/>
      <c r="E37" s="1147"/>
      <c r="F37" s="36">
        <v>1.08</v>
      </c>
      <c r="G37" s="37">
        <v>1.51</v>
      </c>
      <c r="H37" s="37">
        <v>1.66</v>
      </c>
      <c r="I37" s="37">
        <v>2.06</v>
      </c>
      <c r="J37" s="38">
        <v>1.94</v>
      </c>
      <c r="K37" s="22"/>
      <c r="L37" s="22"/>
      <c r="M37" s="22"/>
      <c r="N37" s="22"/>
      <c r="O37" s="22"/>
      <c r="P37" s="22"/>
    </row>
    <row r="38" spans="1:16" ht="39" customHeight="1">
      <c r="A38" s="22"/>
      <c r="B38" s="35"/>
      <c r="C38" s="1145" t="s">
        <v>544</v>
      </c>
      <c r="D38" s="1146"/>
      <c r="E38" s="1147"/>
      <c r="F38" s="36">
        <v>0.77</v>
      </c>
      <c r="G38" s="37">
        <v>0.61</v>
      </c>
      <c r="H38" s="37">
        <v>0.36</v>
      </c>
      <c r="I38" s="37">
        <v>0.62</v>
      </c>
      <c r="J38" s="38">
        <v>0.7</v>
      </c>
      <c r="K38" s="22"/>
      <c r="L38" s="22"/>
      <c r="M38" s="22"/>
      <c r="N38" s="22"/>
      <c r="O38" s="22"/>
      <c r="P38" s="22"/>
    </row>
    <row r="39" spans="1:16" ht="39" customHeight="1">
      <c r="A39" s="22"/>
      <c r="B39" s="35"/>
      <c r="C39" s="1145" t="s">
        <v>545</v>
      </c>
      <c r="D39" s="1146"/>
      <c r="E39" s="1147"/>
      <c r="F39" s="36">
        <v>0.16</v>
      </c>
      <c r="G39" s="37">
        <v>7.0000000000000007E-2</v>
      </c>
      <c r="H39" s="37">
        <v>0.11</v>
      </c>
      <c r="I39" s="37">
        <v>0.09</v>
      </c>
      <c r="J39" s="38">
        <v>0.4</v>
      </c>
      <c r="K39" s="22"/>
      <c r="L39" s="22"/>
      <c r="M39" s="22"/>
      <c r="N39" s="22"/>
      <c r="O39" s="22"/>
      <c r="P39" s="22"/>
    </row>
    <row r="40" spans="1:16" ht="39" customHeight="1">
      <c r="A40" s="22"/>
      <c r="B40" s="35"/>
      <c r="C40" s="1145" t="s">
        <v>546</v>
      </c>
      <c r="D40" s="1146"/>
      <c r="E40" s="1147"/>
      <c r="F40" s="36">
        <v>0.04</v>
      </c>
      <c r="G40" s="37">
        <v>0.04</v>
      </c>
      <c r="H40" s="37">
        <v>0.04</v>
      </c>
      <c r="I40" s="37">
        <v>0.05</v>
      </c>
      <c r="J40" s="38">
        <v>0.17</v>
      </c>
      <c r="K40" s="22"/>
      <c r="L40" s="22"/>
      <c r="M40" s="22"/>
      <c r="N40" s="22"/>
      <c r="O40" s="22"/>
      <c r="P40" s="22"/>
    </row>
    <row r="41" spans="1:16" ht="39" customHeight="1">
      <c r="A41" s="22"/>
      <c r="B41" s="35"/>
      <c r="C41" s="1145" t="s">
        <v>547</v>
      </c>
      <c r="D41" s="1146"/>
      <c r="E41" s="1147"/>
      <c r="F41" s="36">
        <v>0.18</v>
      </c>
      <c r="G41" s="37">
        <v>0.24</v>
      </c>
      <c r="H41" s="37">
        <v>0.16</v>
      </c>
      <c r="I41" s="37">
        <v>0.05</v>
      </c>
      <c r="J41" s="38">
        <v>0.16</v>
      </c>
      <c r="K41" s="22"/>
      <c r="L41" s="22"/>
      <c r="M41" s="22"/>
      <c r="N41" s="22"/>
      <c r="O41" s="22"/>
      <c r="P41" s="22"/>
    </row>
    <row r="42" spans="1:16" ht="39" customHeight="1">
      <c r="A42" s="22"/>
      <c r="B42" s="39"/>
      <c r="C42" s="1145" t="s">
        <v>548</v>
      </c>
      <c r="D42" s="1146"/>
      <c r="E42" s="1147"/>
      <c r="F42" s="36" t="s">
        <v>495</v>
      </c>
      <c r="G42" s="37" t="s">
        <v>495</v>
      </c>
      <c r="H42" s="37" t="s">
        <v>495</v>
      </c>
      <c r="I42" s="37" t="s">
        <v>495</v>
      </c>
      <c r="J42" s="38" t="s">
        <v>495</v>
      </c>
      <c r="K42" s="22"/>
      <c r="L42" s="22"/>
      <c r="M42" s="22"/>
      <c r="N42" s="22"/>
      <c r="O42" s="22"/>
      <c r="P42" s="22"/>
    </row>
    <row r="43" spans="1:16" ht="39" customHeight="1" thickBot="1">
      <c r="A43" s="22"/>
      <c r="B43" s="40"/>
      <c r="C43" s="1148" t="s">
        <v>549</v>
      </c>
      <c r="D43" s="1149"/>
      <c r="E43" s="1150"/>
      <c r="F43" s="41">
        <v>0.35</v>
      </c>
      <c r="G43" s="42">
        <v>0.22</v>
      </c>
      <c r="H43" s="42">
        <v>0.2</v>
      </c>
      <c r="I43" s="42">
        <v>0.15</v>
      </c>
      <c r="J43" s="43">
        <v>0.33</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2">
      <c r="A45" s="22"/>
      <c r="B45" s="22"/>
      <c r="C45" s="22"/>
      <c r="D45" s="22"/>
      <c r="E45" s="22"/>
      <c r="F45" s="22"/>
      <c r="G45" s="22"/>
      <c r="H45" s="22"/>
      <c r="I45" s="22"/>
      <c r="J45" s="22"/>
      <c r="K45" s="22"/>
      <c r="L45" s="22"/>
      <c r="M45" s="22"/>
      <c r="N45" s="22"/>
      <c r="O45" s="22"/>
      <c r="P45" s="22"/>
    </row>
  </sheetData>
  <sheetProtection algorithmName="SHA-512" hashValue="sA+okH6P/3w4gnVmkrs6gN3+nJjDlRVzO8znbPOnhdf8pHFuE/JKWxHJu8ejR4BqbhcM1acxIj63j7xDrblm+A==" saltValue="Qfbuq3/PvSQ9xTZgLNkc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533</v>
      </c>
      <c r="L44" s="56" t="s">
        <v>534</v>
      </c>
      <c r="M44" s="56" t="s">
        <v>535</v>
      </c>
      <c r="N44" s="56" t="s">
        <v>536</v>
      </c>
      <c r="O44" s="57" t="s">
        <v>537</v>
      </c>
      <c r="P44" s="48"/>
      <c r="Q44" s="48"/>
      <c r="R44" s="48"/>
      <c r="S44" s="48"/>
      <c r="T44" s="48"/>
      <c r="U44" s="48"/>
    </row>
    <row r="45" spans="1:21" ht="30.75" customHeight="1">
      <c r="A45" s="48"/>
      <c r="B45" s="1176" t="s">
        <v>9</v>
      </c>
      <c r="C45" s="1177"/>
      <c r="D45" s="58"/>
      <c r="E45" s="1182" t="s">
        <v>10</v>
      </c>
      <c r="F45" s="1182"/>
      <c r="G45" s="1182"/>
      <c r="H45" s="1182"/>
      <c r="I45" s="1182"/>
      <c r="J45" s="1183"/>
      <c r="K45" s="59">
        <v>897</v>
      </c>
      <c r="L45" s="60">
        <v>874</v>
      </c>
      <c r="M45" s="60">
        <v>852</v>
      </c>
      <c r="N45" s="60">
        <v>812</v>
      </c>
      <c r="O45" s="61">
        <v>794</v>
      </c>
      <c r="P45" s="48"/>
      <c r="Q45" s="48"/>
      <c r="R45" s="48"/>
      <c r="S45" s="48"/>
      <c r="T45" s="48"/>
      <c r="U45" s="48"/>
    </row>
    <row r="46" spans="1:21" ht="30.75" customHeight="1">
      <c r="A46" s="48"/>
      <c r="B46" s="1178"/>
      <c r="C46" s="1179"/>
      <c r="D46" s="62"/>
      <c r="E46" s="1155" t="s">
        <v>11</v>
      </c>
      <c r="F46" s="1155"/>
      <c r="G46" s="1155"/>
      <c r="H46" s="1155"/>
      <c r="I46" s="1155"/>
      <c r="J46" s="1156"/>
      <c r="K46" s="63" t="s">
        <v>495</v>
      </c>
      <c r="L46" s="64" t="s">
        <v>495</v>
      </c>
      <c r="M46" s="64" t="s">
        <v>495</v>
      </c>
      <c r="N46" s="64" t="s">
        <v>495</v>
      </c>
      <c r="O46" s="65" t="s">
        <v>495</v>
      </c>
      <c r="P46" s="48"/>
      <c r="Q46" s="48"/>
      <c r="R46" s="48"/>
      <c r="S46" s="48"/>
      <c r="T46" s="48"/>
      <c r="U46" s="48"/>
    </row>
    <row r="47" spans="1:21" ht="30.75" customHeight="1">
      <c r="A47" s="48"/>
      <c r="B47" s="1178"/>
      <c r="C47" s="1179"/>
      <c r="D47" s="62"/>
      <c r="E47" s="1155" t="s">
        <v>12</v>
      </c>
      <c r="F47" s="1155"/>
      <c r="G47" s="1155"/>
      <c r="H47" s="1155"/>
      <c r="I47" s="1155"/>
      <c r="J47" s="1156"/>
      <c r="K47" s="63" t="s">
        <v>495</v>
      </c>
      <c r="L47" s="64" t="s">
        <v>495</v>
      </c>
      <c r="M47" s="64" t="s">
        <v>495</v>
      </c>
      <c r="N47" s="64" t="s">
        <v>495</v>
      </c>
      <c r="O47" s="65" t="s">
        <v>495</v>
      </c>
      <c r="P47" s="48"/>
      <c r="Q47" s="48"/>
      <c r="R47" s="48"/>
      <c r="S47" s="48"/>
      <c r="T47" s="48"/>
      <c r="U47" s="48"/>
    </row>
    <row r="48" spans="1:21" ht="30.75" customHeight="1">
      <c r="A48" s="48"/>
      <c r="B48" s="1178"/>
      <c r="C48" s="1179"/>
      <c r="D48" s="62"/>
      <c r="E48" s="1155" t="s">
        <v>13</v>
      </c>
      <c r="F48" s="1155"/>
      <c r="G48" s="1155"/>
      <c r="H48" s="1155"/>
      <c r="I48" s="1155"/>
      <c r="J48" s="1156"/>
      <c r="K48" s="63">
        <v>399</v>
      </c>
      <c r="L48" s="64">
        <v>405</v>
      </c>
      <c r="M48" s="64">
        <v>399</v>
      </c>
      <c r="N48" s="64">
        <v>364</v>
      </c>
      <c r="O48" s="65">
        <v>371</v>
      </c>
      <c r="P48" s="48"/>
      <c r="Q48" s="48"/>
      <c r="R48" s="48"/>
      <c r="S48" s="48"/>
      <c r="T48" s="48"/>
      <c r="U48" s="48"/>
    </row>
    <row r="49" spans="1:21" ht="30.75" customHeight="1">
      <c r="A49" s="48"/>
      <c r="B49" s="1178"/>
      <c r="C49" s="1179"/>
      <c r="D49" s="62"/>
      <c r="E49" s="1155" t="s">
        <v>14</v>
      </c>
      <c r="F49" s="1155"/>
      <c r="G49" s="1155"/>
      <c r="H49" s="1155"/>
      <c r="I49" s="1155"/>
      <c r="J49" s="1156"/>
      <c r="K49" s="63">
        <v>67</v>
      </c>
      <c r="L49" s="64">
        <v>62</v>
      </c>
      <c r="M49" s="64">
        <v>64</v>
      </c>
      <c r="N49" s="64">
        <v>77</v>
      </c>
      <c r="O49" s="65">
        <v>77</v>
      </c>
      <c r="P49" s="48"/>
      <c r="Q49" s="48"/>
      <c r="R49" s="48"/>
      <c r="S49" s="48"/>
      <c r="T49" s="48"/>
      <c r="U49" s="48"/>
    </row>
    <row r="50" spans="1:21" ht="30.75" customHeight="1">
      <c r="A50" s="48"/>
      <c r="B50" s="1178"/>
      <c r="C50" s="1179"/>
      <c r="D50" s="62"/>
      <c r="E50" s="1155" t="s">
        <v>15</v>
      </c>
      <c r="F50" s="1155"/>
      <c r="G50" s="1155"/>
      <c r="H50" s="1155"/>
      <c r="I50" s="1155"/>
      <c r="J50" s="1156"/>
      <c r="K50" s="63" t="s">
        <v>495</v>
      </c>
      <c r="L50" s="64" t="s">
        <v>495</v>
      </c>
      <c r="M50" s="64" t="s">
        <v>495</v>
      </c>
      <c r="N50" s="64" t="s">
        <v>495</v>
      </c>
      <c r="O50" s="65" t="s">
        <v>495</v>
      </c>
      <c r="P50" s="48"/>
      <c r="Q50" s="48"/>
      <c r="R50" s="48"/>
      <c r="S50" s="48"/>
      <c r="T50" s="48"/>
      <c r="U50" s="48"/>
    </row>
    <row r="51" spans="1:21" ht="30.75" customHeight="1">
      <c r="A51" s="48"/>
      <c r="B51" s="1180"/>
      <c r="C51" s="1181"/>
      <c r="D51" s="66"/>
      <c r="E51" s="1155" t="s">
        <v>16</v>
      </c>
      <c r="F51" s="1155"/>
      <c r="G51" s="1155"/>
      <c r="H51" s="1155"/>
      <c r="I51" s="1155"/>
      <c r="J51" s="1156"/>
      <c r="K51" s="63" t="s">
        <v>495</v>
      </c>
      <c r="L51" s="64" t="s">
        <v>495</v>
      </c>
      <c r="M51" s="64" t="s">
        <v>495</v>
      </c>
      <c r="N51" s="64" t="s">
        <v>495</v>
      </c>
      <c r="O51" s="65" t="s">
        <v>495</v>
      </c>
      <c r="P51" s="48"/>
      <c r="Q51" s="48"/>
      <c r="R51" s="48"/>
      <c r="S51" s="48"/>
      <c r="T51" s="48"/>
      <c r="U51" s="48"/>
    </row>
    <row r="52" spans="1:21" ht="30.75" customHeight="1">
      <c r="A52" s="48"/>
      <c r="B52" s="1153" t="s">
        <v>17</v>
      </c>
      <c r="C52" s="1154"/>
      <c r="D52" s="66"/>
      <c r="E52" s="1155" t="s">
        <v>18</v>
      </c>
      <c r="F52" s="1155"/>
      <c r="G52" s="1155"/>
      <c r="H52" s="1155"/>
      <c r="I52" s="1155"/>
      <c r="J52" s="1156"/>
      <c r="K52" s="63">
        <v>834</v>
      </c>
      <c r="L52" s="64">
        <v>846</v>
      </c>
      <c r="M52" s="64">
        <v>820</v>
      </c>
      <c r="N52" s="64">
        <v>828</v>
      </c>
      <c r="O52" s="65">
        <v>789</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529</v>
      </c>
      <c r="L53" s="69">
        <v>495</v>
      </c>
      <c r="M53" s="69">
        <v>495</v>
      </c>
      <c r="N53" s="69">
        <v>425</v>
      </c>
      <c r="O53" s="70">
        <v>453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550</v>
      </c>
      <c r="L57" s="81" t="s">
        <v>551</v>
      </c>
      <c r="M57" s="81" t="s">
        <v>552</v>
      </c>
      <c r="N57" s="81" t="s">
        <v>553</v>
      </c>
      <c r="O57" s="82" t="s">
        <v>554</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wFBKDV/bGuZ4zt96+15N7AwrHksTnNf1tZEX3HnNjKdqHErAiT/BAixVx5YPV8hNvE1IBCNPlUaCO6wZRgetA==" saltValue="4QQoAKV7tmZ5CixDAzxMR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533</v>
      </c>
      <c r="J40" s="103" t="s">
        <v>534</v>
      </c>
      <c r="K40" s="103" t="s">
        <v>535</v>
      </c>
      <c r="L40" s="103" t="s">
        <v>536</v>
      </c>
      <c r="M40" s="104" t="s">
        <v>537</v>
      </c>
    </row>
    <row r="41" spans="2:13" ht="27.75" customHeight="1">
      <c r="B41" s="1196" t="s">
        <v>30</v>
      </c>
      <c r="C41" s="1197"/>
      <c r="D41" s="105"/>
      <c r="E41" s="1198" t="s">
        <v>31</v>
      </c>
      <c r="F41" s="1198"/>
      <c r="G41" s="1198"/>
      <c r="H41" s="1199"/>
      <c r="I41" s="355">
        <v>7920</v>
      </c>
      <c r="J41" s="356">
        <v>8043</v>
      </c>
      <c r="K41" s="356">
        <v>8250</v>
      </c>
      <c r="L41" s="356">
        <v>9929</v>
      </c>
      <c r="M41" s="357">
        <v>9553</v>
      </c>
    </row>
    <row r="42" spans="2:13" ht="27.75" customHeight="1">
      <c r="B42" s="1186"/>
      <c r="C42" s="1187"/>
      <c r="D42" s="106"/>
      <c r="E42" s="1190" t="s">
        <v>32</v>
      </c>
      <c r="F42" s="1190"/>
      <c r="G42" s="1190"/>
      <c r="H42" s="1191"/>
      <c r="I42" s="358" t="s">
        <v>495</v>
      </c>
      <c r="J42" s="359" t="s">
        <v>495</v>
      </c>
      <c r="K42" s="359" t="s">
        <v>495</v>
      </c>
      <c r="L42" s="359" t="s">
        <v>495</v>
      </c>
      <c r="M42" s="360" t="s">
        <v>495</v>
      </c>
    </row>
    <row r="43" spans="2:13" ht="27.75" customHeight="1">
      <c r="B43" s="1186"/>
      <c r="C43" s="1187"/>
      <c r="D43" s="106"/>
      <c r="E43" s="1190" t="s">
        <v>33</v>
      </c>
      <c r="F43" s="1190"/>
      <c r="G43" s="1190"/>
      <c r="H43" s="1191"/>
      <c r="I43" s="358">
        <v>4122</v>
      </c>
      <c r="J43" s="359">
        <v>3912</v>
      </c>
      <c r="K43" s="359">
        <v>3621</v>
      </c>
      <c r="L43" s="359">
        <v>3446</v>
      </c>
      <c r="M43" s="360">
        <v>3304</v>
      </c>
    </row>
    <row r="44" spans="2:13" ht="27.75" customHeight="1">
      <c r="B44" s="1186"/>
      <c r="C44" s="1187"/>
      <c r="D44" s="106"/>
      <c r="E44" s="1190" t="s">
        <v>34</v>
      </c>
      <c r="F44" s="1190"/>
      <c r="G44" s="1190"/>
      <c r="H44" s="1191"/>
      <c r="I44" s="358">
        <v>542</v>
      </c>
      <c r="J44" s="359">
        <v>633</v>
      </c>
      <c r="K44" s="359">
        <v>688</v>
      </c>
      <c r="L44" s="359">
        <v>719</v>
      </c>
      <c r="M44" s="360">
        <v>705</v>
      </c>
    </row>
    <row r="45" spans="2:13" ht="27.75" customHeight="1">
      <c r="B45" s="1186"/>
      <c r="C45" s="1187"/>
      <c r="D45" s="106"/>
      <c r="E45" s="1190" t="s">
        <v>35</v>
      </c>
      <c r="F45" s="1190"/>
      <c r="G45" s="1190"/>
      <c r="H45" s="1191"/>
      <c r="I45" s="358">
        <v>1548</v>
      </c>
      <c r="J45" s="359">
        <v>1562</v>
      </c>
      <c r="K45" s="359">
        <v>1618</v>
      </c>
      <c r="L45" s="359">
        <v>1612</v>
      </c>
      <c r="M45" s="360">
        <v>1607</v>
      </c>
    </row>
    <row r="46" spans="2:13" ht="27.75" customHeight="1">
      <c r="B46" s="1186"/>
      <c r="C46" s="1187"/>
      <c r="D46" s="107"/>
      <c r="E46" s="1190" t="s">
        <v>36</v>
      </c>
      <c r="F46" s="1190"/>
      <c r="G46" s="1190"/>
      <c r="H46" s="1191"/>
      <c r="I46" s="358" t="s">
        <v>495</v>
      </c>
      <c r="J46" s="359" t="s">
        <v>495</v>
      </c>
      <c r="K46" s="359" t="s">
        <v>495</v>
      </c>
      <c r="L46" s="359" t="s">
        <v>495</v>
      </c>
      <c r="M46" s="360" t="s">
        <v>495</v>
      </c>
    </row>
    <row r="47" spans="2:13" ht="27.75" customHeight="1">
      <c r="B47" s="1186"/>
      <c r="C47" s="1187"/>
      <c r="D47" s="108"/>
      <c r="E47" s="1200" t="s">
        <v>37</v>
      </c>
      <c r="F47" s="1201"/>
      <c r="G47" s="1201"/>
      <c r="H47" s="1202"/>
      <c r="I47" s="358" t="s">
        <v>495</v>
      </c>
      <c r="J47" s="359" t="s">
        <v>495</v>
      </c>
      <c r="K47" s="359" t="s">
        <v>495</v>
      </c>
      <c r="L47" s="359" t="s">
        <v>495</v>
      </c>
      <c r="M47" s="360" t="s">
        <v>495</v>
      </c>
    </row>
    <row r="48" spans="2:13" ht="27.75" customHeight="1">
      <c r="B48" s="1186"/>
      <c r="C48" s="1187"/>
      <c r="D48" s="106"/>
      <c r="E48" s="1190" t="s">
        <v>38</v>
      </c>
      <c r="F48" s="1190"/>
      <c r="G48" s="1190"/>
      <c r="H48" s="1191"/>
      <c r="I48" s="358" t="s">
        <v>495</v>
      </c>
      <c r="J48" s="359" t="s">
        <v>495</v>
      </c>
      <c r="K48" s="359" t="s">
        <v>495</v>
      </c>
      <c r="L48" s="359" t="s">
        <v>495</v>
      </c>
      <c r="M48" s="360" t="s">
        <v>495</v>
      </c>
    </row>
    <row r="49" spans="2:13" ht="27.75" customHeight="1">
      <c r="B49" s="1188"/>
      <c r="C49" s="1189"/>
      <c r="D49" s="106"/>
      <c r="E49" s="1190" t="s">
        <v>39</v>
      </c>
      <c r="F49" s="1190"/>
      <c r="G49" s="1190"/>
      <c r="H49" s="1191"/>
      <c r="I49" s="358" t="s">
        <v>495</v>
      </c>
      <c r="J49" s="359" t="s">
        <v>495</v>
      </c>
      <c r="K49" s="359" t="s">
        <v>495</v>
      </c>
      <c r="L49" s="359" t="s">
        <v>495</v>
      </c>
      <c r="M49" s="360" t="s">
        <v>495</v>
      </c>
    </row>
    <row r="50" spans="2:13" ht="27.75" customHeight="1">
      <c r="B50" s="1184" t="s">
        <v>40</v>
      </c>
      <c r="C50" s="1185"/>
      <c r="D50" s="109"/>
      <c r="E50" s="1190" t="s">
        <v>41</v>
      </c>
      <c r="F50" s="1190"/>
      <c r="G50" s="1190"/>
      <c r="H50" s="1191"/>
      <c r="I50" s="358">
        <v>3508</v>
      </c>
      <c r="J50" s="359">
        <v>3598</v>
      </c>
      <c r="K50" s="359">
        <v>3574</v>
      </c>
      <c r="L50" s="359">
        <v>3571</v>
      </c>
      <c r="M50" s="360">
        <v>3725</v>
      </c>
    </row>
    <row r="51" spans="2:13" ht="27.75" customHeight="1">
      <c r="B51" s="1186"/>
      <c r="C51" s="1187"/>
      <c r="D51" s="106"/>
      <c r="E51" s="1190" t="s">
        <v>42</v>
      </c>
      <c r="F51" s="1190"/>
      <c r="G51" s="1190"/>
      <c r="H51" s="1191"/>
      <c r="I51" s="358">
        <v>859</v>
      </c>
      <c r="J51" s="359">
        <v>691</v>
      </c>
      <c r="K51" s="359">
        <v>689</v>
      </c>
      <c r="L51" s="359">
        <v>687</v>
      </c>
      <c r="M51" s="360">
        <v>756</v>
      </c>
    </row>
    <row r="52" spans="2:13" ht="27.75" customHeight="1">
      <c r="B52" s="1188"/>
      <c r="C52" s="1189"/>
      <c r="D52" s="106"/>
      <c r="E52" s="1190" t="s">
        <v>43</v>
      </c>
      <c r="F52" s="1190"/>
      <c r="G52" s="1190"/>
      <c r="H52" s="1191"/>
      <c r="I52" s="358">
        <v>7455</v>
      </c>
      <c r="J52" s="359">
        <v>7551</v>
      </c>
      <c r="K52" s="359">
        <v>7758</v>
      </c>
      <c r="L52" s="359">
        <v>8501</v>
      </c>
      <c r="M52" s="360">
        <v>7987</v>
      </c>
    </row>
    <row r="53" spans="2:13" ht="27.75" customHeight="1" thickBot="1">
      <c r="B53" s="1192" t="s">
        <v>19</v>
      </c>
      <c r="C53" s="1193"/>
      <c r="D53" s="110"/>
      <c r="E53" s="1194" t="s">
        <v>44</v>
      </c>
      <c r="F53" s="1194"/>
      <c r="G53" s="1194"/>
      <c r="H53" s="1195"/>
      <c r="I53" s="361">
        <v>2310</v>
      </c>
      <c r="J53" s="362">
        <v>2310</v>
      </c>
      <c r="K53" s="362">
        <v>2156</v>
      </c>
      <c r="L53" s="362">
        <v>2948</v>
      </c>
      <c r="M53" s="363">
        <v>2701</v>
      </c>
    </row>
    <row r="54" spans="2:13" ht="27.75" customHeight="1">
      <c r="B54" s="111"/>
      <c r="C54" s="112"/>
      <c r="D54" s="112"/>
      <c r="E54" s="113"/>
      <c r="F54" s="113"/>
      <c r="G54" s="113"/>
      <c r="H54" s="113"/>
      <c r="I54" s="114"/>
      <c r="J54" s="114"/>
      <c r="K54" s="114"/>
      <c r="L54" s="114"/>
      <c r="M54" s="114"/>
    </row>
    <row r="55" spans="2:13" ht="13.2"/>
  </sheetData>
  <sheetProtection algorithmName="SHA-512" hashValue="hO8mBGUhUxviPpnw06wtymkmPnmWHuD49N8KwGDpxN6adLoqCtbX1mththAh2k4OSCC/88WSJDqtyUapmx1ZFQ==" saltValue="SRi/S5eneVmv+9AdpWDs/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s="1" customFormat="1" ht="16.5" customHeight="1"/>
    <row r="18" s="1" customFormat="1" ht="16.5" customHeight="1"/>
    <row r="19" s="1" customFormat="1" ht="16.5" customHeight="1"/>
    <row r="20" s="1" customFormat="1" ht="16.5" customHeight="1"/>
    <row r="21" s="1" customFormat="1" ht="16.5" customHeight="1"/>
    <row r="22" s="1" customFormat="1" ht="16.5" customHeight="1"/>
    <row r="23" s="1" customFormat="1" ht="16.5" customHeight="1"/>
    <row r="24" s="1" customFormat="1" ht="16.5" customHeight="1"/>
    <row r="25" s="1" customFormat="1" ht="16.5" customHeight="1"/>
    <row r="26" s="1" customFormat="1" ht="16.5" customHeight="1"/>
    <row r="27" s="1" customFormat="1" ht="16.5" customHeight="1"/>
    <row r="28" s="1" customFormat="1" ht="16.5" customHeight="1"/>
    <row r="29" s="1" customFormat="1" ht="16.5" customHeight="1"/>
    <row r="30" s="1" customFormat="1" ht="16.5" customHeight="1"/>
    <row r="31" s="1" customFormat="1" ht="16.5" customHeight="1"/>
    <row r="32" s="1" customFormat="1" ht="16.5" customHeight="1"/>
    <row r="33" s="1" customFormat="1" ht="16.5" customHeight="1"/>
    <row r="34" s="1" customFormat="1" ht="16.5" customHeight="1"/>
    <row r="35" s="1" customFormat="1" ht="16.5" customHeight="1"/>
    <row r="36" s="1" customFormat="1" ht="16.5" customHeight="1"/>
    <row r="37" s="1" customFormat="1" ht="16.5" customHeight="1"/>
    <row r="38" s="1" customFormat="1" ht="16.5" customHeight="1"/>
    <row r="39" s="1" customFormat="1" ht="16.5" customHeight="1"/>
    <row r="40" s="1" customFormat="1" ht="16.5" customHeight="1"/>
    <row r="41" s="1" customFormat="1" ht="16.5" customHeight="1"/>
    <row r="42" s="1" customFormat="1" ht="16.5" customHeight="1"/>
    <row r="43" s="1" customFormat="1" ht="16.5" customHeight="1"/>
    <row r="44" s="1" customFormat="1" ht="16.5" customHeight="1"/>
    <row r="45" s="1" customFormat="1" ht="16.5" customHeight="1"/>
    <row r="46" s="1" customFormat="1" ht="16.5" customHeight="1"/>
    <row r="47" s="1" customFormat="1" ht="16.5" customHeight="1"/>
    <row r="48" s="1" customFormat="1"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535</v>
      </c>
      <c r="G54" s="119" t="s">
        <v>536</v>
      </c>
      <c r="H54" s="120" t="s">
        <v>537</v>
      </c>
    </row>
    <row r="55" spans="2:8" ht="52.5" customHeight="1">
      <c r="B55" s="121"/>
      <c r="C55" s="1211" t="s">
        <v>46</v>
      </c>
      <c r="D55" s="1211"/>
      <c r="E55" s="1212"/>
      <c r="F55" s="122">
        <v>957</v>
      </c>
      <c r="G55" s="122">
        <v>958</v>
      </c>
      <c r="H55" s="123">
        <v>958</v>
      </c>
    </row>
    <row r="56" spans="2:8" ht="52.5" customHeight="1">
      <c r="B56" s="124"/>
      <c r="C56" s="1213" t="s">
        <v>47</v>
      </c>
      <c r="D56" s="1213"/>
      <c r="E56" s="1214"/>
      <c r="F56" s="125">
        <v>567</v>
      </c>
      <c r="G56" s="125">
        <v>568</v>
      </c>
      <c r="H56" s="126">
        <v>569</v>
      </c>
    </row>
    <row r="57" spans="2:8" ht="53.25" customHeight="1">
      <c r="B57" s="124"/>
      <c r="C57" s="1215" t="s">
        <v>48</v>
      </c>
      <c r="D57" s="1215"/>
      <c r="E57" s="1216"/>
      <c r="F57" s="127">
        <v>1122</v>
      </c>
      <c r="G57" s="127">
        <v>1031</v>
      </c>
      <c r="H57" s="128">
        <v>1098</v>
      </c>
    </row>
    <row r="58" spans="2:8" ht="45.75" customHeight="1">
      <c r="B58" s="129"/>
      <c r="C58" s="1203" t="s">
        <v>578</v>
      </c>
      <c r="D58" s="1204"/>
      <c r="E58" s="1205"/>
      <c r="F58" s="130">
        <v>926</v>
      </c>
      <c r="G58" s="130">
        <v>754</v>
      </c>
      <c r="H58" s="131">
        <v>736</v>
      </c>
    </row>
    <row r="59" spans="2:8" ht="45.75" customHeight="1">
      <c r="B59" s="129"/>
      <c r="C59" s="1203" t="s">
        <v>579</v>
      </c>
      <c r="D59" s="1204"/>
      <c r="E59" s="1205"/>
      <c r="F59" s="130" t="s">
        <v>583</v>
      </c>
      <c r="G59" s="130">
        <v>75</v>
      </c>
      <c r="H59" s="131">
        <v>186</v>
      </c>
    </row>
    <row r="60" spans="2:8" ht="45.75" customHeight="1">
      <c r="B60" s="129"/>
      <c r="C60" s="1203" t="s">
        <v>580</v>
      </c>
      <c r="D60" s="1204"/>
      <c r="E60" s="1205"/>
      <c r="F60" s="130">
        <v>93</v>
      </c>
      <c r="G60" s="130">
        <v>94</v>
      </c>
      <c r="H60" s="131">
        <v>66</v>
      </c>
    </row>
    <row r="61" spans="2:8" ht="45.75" customHeight="1">
      <c r="B61" s="129"/>
      <c r="C61" s="1203" t="s">
        <v>581</v>
      </c>
      <c r="D61" s="1204"/>
      <c r="E61" s="1205"/>
      <c r="F61" s="130">
        <v>55</v>
      </c>
      <c r="G61" s="130">
        <v>55</v>
      </c>
      <c r="H61" s="131">
        <v>55</v>
      </c>
    </row>
    <row r="62" spans="2:8" ht="45.75" customHeight="1" thickBot="1">
      <c r="B62" s="132"/>
      <c r="C62" s="1206" t="s">
        <v>582</v>
      </c>
      <c r="D62" s="1207"/>
      <c r="E62" s="1208"/>
      <c r="F62" s="133">
        <v>34</v>
      </c>
      <c r="G62" s="133">
        <v>25</v>
      </c>
      <c r="H62" s="134">
        <v>25</v>
      </c>
    </row>
    <row r="63" spans="2:8" ht="52.5" customHeight="1" thickBot="1">
      <c r="B63" s="135"/>
      <c r="C63" s="1209" t="s">
        <v>49</v>
      </c>
      <c r="D63" s="1209"/>
      <c r="E63" s="1210"/>
      <c r="F63" s="136">
        <v>2647</v>
      </c>
      <c r="G63" s="136">
        <v>2556</v>
      </c>
      <c r="H63" s="137">
        <v>2624</v>
      </c>
    </row>
    <row r="64" spans="2:8" ht="13.2"/>
  </sheetData>
  <sheetProtection algorithmName="SHA-512" hashValue="qJiGpI845rt2HD614JC2LOCp3wcmFQF5vYsqtnK+Jz+/XcSk+tRLxloY6j2bqvKEkrJdJ3lqdyzUJf02T+b1FQ==" saltValue="0htVUo6gtQUqpqh9nCdL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cols>
    <col min="1" max="1" width="45.88671875" style="144" customWidth="1"/>
    <col min="2" max="8" width="13.33203125" style="144" customWidth="1"/>
    <col min="9" max="16384" width="11.109375" style="144"/>
  </cols>
  <sheetData>
    <row r="1" spans="1:8">
      <c r="A1" s="138"/>
      <c r="B1" s="139"/>
      <c r="C1" s="140"/>
      <c r="D1" s="141"/>
      <c r="E1" s="142"/>
      <c r="F1" s="142"/>
      <c r="G1" s="142"/>
      <c r="H1" s="143"/>
    </row>
    <row r="2" spans="1:8">
      <c r="A2" s="145"/>
      <c r="B2" s="146"/>
      <c r="C2" s="147"/>
      <c r="D2" s="148" t="s">
        <v>50</v>
      </c>
      <c r="E2" s="149"/>
      <c r="F2" s="150" t="s">
        <v>532</v>
      </c>
      <c r="G2" s="151"/>
      <c r="H2" s="152"/>
    </row>
    <row r="3" spans="1:8">
      <c r="A3" s="148" t="s">
        <v>525</v>
      </c>
      <c r="B3" s="153"/>
      <c r="C3" s="154"/>
      <c r="D3" s="155">
        <v>111548</v>
      </c>
      <c r="E3" s="156"/>
      <c r="F3" s="157">
        <v>87464</v>
      </c>
      <c r="G3" s="158"/>
      <c r="H3" s="159"/>
    </row>
    <row r="4" spans="1:8">
      <c r="A4" s="160"/>
      <c r="B4" s="161"/>
      <c r="C4" s="162"/>
      <c r="D4" s="163">
        <v>49175</v>
      </c>
      <c r="E4" s="164"/>
      <c r="F4" s="165">
        <v>47479</v>
      </c>
      <c r="G4" s="166"/>
      <c r="H4" s="167"/>
    </row>
    <row r="5" spans="1:8">
      <c r="A5" s="148" t="s">
        <v>527</v>
      </c>
      <c r="B5" s="153"/>
      <c r="C5" s="154"/>
      <c r="D5" s="155">
        <v>146400</v>
      </c>
      <c r="E5" s="156"/>
      <c r="F5" s="157">
        <v>117234</v>
      </c>
      <c r="G5" s="158"/>
      <c r="H5" s="159"/>
    </row>
    <row r="6" spans="1:8">
      <c r="A6" s="160"/>
      <c r="B6" s="161"/>
      <c r="C6" s="162"/>
      <c r="D6" s="163">
        <v>71646</v>
      </c>
      <c r="E6" s="164"/>
      <c r="F6" s="165">
        <v>59796</v>
      </c>
      <c r="G6" s="166"/>
      <c r="H6" s="167"/>
    </row>
    <row r="7" spans="1:8">
      <c r="A7" s="148" t="s">
        <v>528</v>
      </c>
      <c r="B7" s="153"/>
      <c r="C7" s="154"/>
      <c r="D7" s="155">
        <v>119815</v>
      </c>
      <c r="E7" s="156"/>
      <c r="F7" s="157">
        <v>97758</v>
      </c>
      <c r="G7" s="158"/>
      <c r="H7" s="159"/>
    </row>
    <row r="8" spans="1:8">
      <c r="A8" s="160"/>
      <c r="B8" s="161"/>
      <c r="C8" s="162"/>
      <c r="D8" s="163">
        <v>59529</v>
      </c>
      <c r="E8" s="164"/>
      <c r="F8" s="165">
        <v>45946</v>
      </c>
      <c r="G8" s="166"/>
      <c r="H8" s="167"/>
    </row>
    <row r="9" spans="1:8">
      <c r="A9" s="148" t="s">
        <v>529</v>
      </c>
      <c r="B9" s="153"/>
      <c r="C9" s="154"/>
      <c r="D9" s="155">
        <v>228387</v>
      </c>
      <c r="E9" s="156"/>
      <c r="F9" s="157">
        <v>91338</v>
      </c>
      <c r="G9" s="158"/>
      <c r="H9" s="159"/>
    </row>
    <row r="10" spans="1:8">
      <c r="A10" s="160"/>
      <c r="B10" s="161"/>
      <c r="C10" s="162"/>
      <c r="D10" s="163">
        <v>190217</v>
      </c>
      <c r="E10" s="164"/>
      <c r="F10" s="165">
        <v>43989</v>
      </c>
      <c r="G10" s="166"/>
      <c r="H10" s="167"/>
    </row>
    <row r="11" spans="1:8">
      <c r="A11" s="148" t="s">
        <v>530</v>
      </c>
      <c r="B11" s="153"/>
      <c r="C11" s="154"/>
      <c r="D11" s="155">
        <v>49058</v>
      </c>
      <c r="E11" s="156"/>
      <c r="F11" s="157">
        <v>103975</v>
      </c>
      <c r="G11" s="158"/>
      <c r="H11" s="159"/>
    </row>
    <row r="12" spans="1:8">
      <c r="A12" s="160"/>
      <c r="B12" s="161"/>
      <c r="C12" s="168"/>
      <c r="D12" s="163">
        <v>34582</v>
      </c>
      <c r="E12" s="164"/>
      <c r="F12" s="165">
        <v>52698</v>
      </c>
      <c r="G12" s="166"/>
      <c r="H12" s="167"/>
    </row>
    <row r="13" spans="1:8">
      <c r="A13" s="148"/>
      <c r="B13" s="153"/>
      <c r="C13" s="169"/>
      <c r="D13" s="170">
        <v>131042</v>
      </c>
      <c r="E13" s="171"/>
      <c r="F13" s="172">
        <v>99554</v>
      </c>
      <c r="G13" s="173"/>
      <c r="H13" s="159"/>
    </row>
    <row r="14" spans="1:8">
      <c r="A14" s="160"/>
      <c r="B14" s="161"/>
      <c r="C14" s="162"/>
      <c r="D14" s="163">
        <v>81030</v>
      </c>
      <c r="E14" s="164"/>
      <c r="F14" s="165">
        <v>49982</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8.82</v>
      </c>
      <c r="C19" s="174">
        <f>ROUND(VALUE(SUBSTITUTE(実質収支比率等に係る経年分析!G$48,"▲","-")),2)</f>
        <v>6.25</v>
      </c>
      <c r="D19" s="174">
        <f>ROUND(VALUE(SUBSTITUTE(実質収支比率等に係る経年分析!H$48,"▲","-")),2)</f>
        <v>7.75</v>
      </c>
      <c r="E19" s="174">
        <f>ROUND(VALUE(SUBSTITUTE(実質収支比率等に係る経年分析!I$48,"▲","-")),2)</f>
        <v>5.54</v>
      </c>
      <c r="F19" s="174">
        <f>ROUND(VALUE(SUBSTITUTE(実質収支比率等に係る経年分析!J$48,"▲","-")),2)</f>
        <v>5.4</v>
      </c>
    </row>
    <row r="20" spans="1:11">
      <c r="A20" s="174" t="s">
        <v>53</v>
      </c>
      <c r="B20" s="174">
        <f>ROUND(VALUE(SUBSTITUTE(実質収支比率等に係る経年分析!F$47,"▲","-")),2)</f>
        <v>20.260000000000002</v>
      </c>
      <c r="C20" s="174">
        <f>ROUND(VALUE(SUBSTITUTE(実質収支比率等に係る経年分析!G$47,"▲","-")),2)</f>
        <v>19.47</v>
      </c>
      <c r="D20" s="174">
        <f>ROUND(VALUE(SUBSTITUTE(実質収支比率等に係る経年分析!H$47,"▲","-")),2)</f>
        <v>18.48</v>
      </c>
      <c r="E20" s="174">
        <f>ROUND(VALUE(SUBSTITUTE(実質収支比率等に係る経年分析!I$47,"▲","-")),2)</f>
        <v>19.03</v>
      </c>
      <c r="F20" s="174">
        <f>ROUND(VALUE(SUBSTITUTE(実質収支比率等に係る経年分析!J$47,"▲","-")),2)</f>
        <v>18.86</v>
      </c>
    </row>
    <row r="21" spans="1:11">
      <c r="A21" s="174" t="s">
        <v>54</v>
      </c>
      <c r="B21" s="174">
        <f>IF(ISNUMBER(VALUE(SUBSTITUTE(実質収支比率等に係る経年分析!F$49,"▲","-"))),ROUND(VALUE(SUBSTITUTE(実質収支比率等に係る経年分析!F$49,"▲","-")),2),NA())</f>
        <v>3.15</v>
      </c>
      <c r="C21" s="174">
        <f>IF(ISNUMBER(VALUE(SUBSTITUTE(実質収支比率等に係る経年分析!G$49,"▲","-"))),ROUND(VALUE(SUBSTITUTE(実質収支比率等に係る経年分析!G$49,"▲","-")),2),NA())</f>
        <v>3.07</v>
      </c>
      <c r="D21" s="174">
        <f>IF(ISNUMBER(VALUE(SUBSTITUTE(実質収支比率等に係る経年分析!H$49,"▲","-"))),ROUND(VALUE(SUBSTITUTE(実質収支比率等に係る経年分析!H$49,"▲","-")),2),NA())</f>
        <v>3.04</v>
      </c>
      <c r="E21" s="174">
        <f>IF(ISNUMBER(VALUE(SUBSTITUTE(実質収支比率等に係る経年分析!I$49,"▲","-"))),ROUND(VALUE(SUBSTITUTE(実質収支比率等に係る経年分析!I$49,"▲","-")),2),NA())</f>
        <v>-1.98</v>
      </c>
      <c r="F21" s="174">
        <f>IF(ISNUMBER(VALUE(SUBSTITUTE(実質収支比率等に係る経年分析!J$49,"▲","-"))),ROUND(VALUE(SUBSTITUTE(実質収支比率等に係る経年分析!J$49,"▲","-")),2),NA())</f>
        <v>-0.09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0.15</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0.33</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介護サービス事業特別会計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0.18</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0.16</v>
      </c>
    </row>
    <row r="30" spans="1:11">
      <c r="A30" s="175" t="str">
        <f>IF(連結実質赤字比率に係る赤字・黒字の構成分析!C$40="",NA(),連結実質赤字比率に係る赤字・黒字の構成分析!C$40)</f>
        <v>営農飲雑用水事業特別会計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0.05</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c r="A31" s="175" t="str">
        <f>IF(連結実質赤字比率に係る赤字・黒字の構成分析!C$39="",NA(),連結実質赤字比率に係る赤字・黒字の構成分析!C$39)</f>
        <v>簡易水道事業特別会計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7.0000000000000007E-2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0.4</v>
      </c>
    </row>
    <row r="32" spans="1:11">
      <c r="A32" s="175" t="str">
        <f>IF(連結実質赤字比率に係る赤字・黒字の構成分析!C$38="",NA(),連結実質赤字比率に係る赤字・黒字の構成分析!C$38)</f>
        <v>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0.77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0.61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0.62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v>
      </c>
    </row>
    <row r="33" spans="1:16">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1.51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1.94</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3.31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4.18</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7.65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5.2</v>
      </c>
    </row>
    <row r="36" spans="1:16">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11.45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10.63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8.27</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834</v>
      </c>
      <c r="E42" s="176"/>
      <c r="F42" s="176"/>
      <c r="G42" s="176">
        <f>'実質公債費比率（分子）の構造'!L$52</f>
        <v>846</v>
      </c>
      <c r="H42" s="176"/>
      <c r="I42" s="176"/>
      <c r="J42" s="176">
        <f>'実質公債費比率（分子）の構造'!M$52</f>
        <v>820</v>
      </c>
      <c r="K42" s="176"/>
      <c r="L42" s="176"/>
      <c r="M42" s="176">
        <f>'実質公債費比率（分子）の構造'!N$52</f>
        <v>828</v>
      </c>
      <c r="N42" s="176"/>
      <c r="O42" s="176"/>
      <c r="P42" s="176">
        <f>'実質公債費比率（分子）の構造'!O$52</f>
        <v>789</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67</v>
      </c>
      <c r="C45" s="176"/>
      <c r="D45" s="176"/>
      <c r="E45" s="176">
        <f>'実質公債費比率（分子）の構造'!L$49</f>
        <v>62</v>
      </c>
      <c r="F45" s="176"/>
      <c r="G45" s="176"/>
      <c r="H45" s="176">
        <f>'実質公債費比率（分子）の構造'!M$49</f>
        <v>64</v>
      </c>
      <c r="I45" s="176"/>
      <c r="J45" s="176"/>
      <c r="K45" s="176">
        <f>'実質公債費比率（分子）の構造'!N$49</f>
        <v>77</v>
      </c>
      <c r="L45" s="176"/>
      <c r="M45" s="176"/>
      <c r="N45" s="176">
        <f>'実質公債費比率（分子）の構造'!O$49</f>
        <v>77</v>
      </c>
      <c r="O45" s="176"/>
      <c r="P45" s="176"/>
    </row>
    <row r="46" spans="1:16">
      <c r="A46" s="176" t="s">
        <v>64</v>
      </c>
      <c r="B46" s="176">
        <f>'実質公債費比率（分子）の構造'!K$48</f>
        <v>399</v>
      </c>
      <c r="C46" s="176"/>
      <c r="D46" s="176"/>
      <c r="E46" s="176">
        <f>'実質公債費比率（分子）の構造'!L$48</f>
        <v>405</v>
      </c>
      <c r="F46" s="176"/>
      <c r="G46" s="176"/>
      <c r="H46" s="176">
        <f>'実質公債費比率（分子）の構造'!M$48</f>
        <v>399</v>
      </c>
      <c r="I46" s="176"/>
      <c r="J46" s="176"/>
      <c r="K46" s="176">
        <f>'実質公債費比率（分子）の構造'!N$48</f>
        <v>364</v>
      </c>
      <c r="L46" s="176"/>
      <c r="M46" s="176"/>
      <c r="N46" s="176">
        <f>'実質公債費比率（分子）の構造'!O$48</f>
        <v>371</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897</v>
      </c>
      <c r="C49" s="176"/>
      <c r="D49" s="176"/>
      <c r="E49" s="176">
        <f>'実質公債費比率（分子）の構造'!L$45</f>
        <v>874</v>
      </c>
      <c r="F49" s="176"/>
      <c r="G49" s="176"/>
      <c r="H49" s="176">
        <f>'実質公債費比率（分子）の構造'!M$45</f>
        <v>852</v>
      </c>
      <c r="I49" s="176"/>
      <c r="J49" s="176"/>
      <c r="K49" s="176">
        <f>'実質公債費比率（分子）の構造'!N$45</f>
        <v>812</v>
      </c>
      <c r="L49" s="176"/>
      <c r="M49" s="176"/>
      <c r="N49" s="176">
        <f>'実質公債費比率（分子）の構造'!O$45</f>
        <v>794</v>
      </c>
      <c r="O49" s="176"/>
      <c r="P49" s="176"/>
    </row>
    <row r="50" spans="1:16">
      <c r="A50" s="176" t="s">
        <v>67</v>
      </c>
      <c r="B50" s="176" t="e">
        <f>NA()</f>
        <v>#N/A</v>
      </c>
      <c r="C50" s="176">
        <f>IF(ISNUMBER('実質公債費比率（分子）の構造'!K$53),'実質公債費比率（分子）の構造'!K$53,NA())</f>
        <v>529</v>
      </c>
      <c r="D50" s="176" t="e">
        <f>NA()</f>
        <v>#N/A</v>
      </c>
      <c r="E50" s="176" t="e">
        <f>NA()</f>
        <v>#N/A</v>
      </c>
      <c r="F50" s="176">
        <f>IF(ISNUMBER('実質公債費比率（分子）の構造'!L$53),'実質公債費比率（分子）の構造'!L$53,NA())</f>
        <v>495</v>
      </c>
      <c r="G50" s="176" t="e">
        <f>NA()</f>
        <v>#N/A</v>
      </c>
      <c r="H50" s="176" t="e">
        <f>NA()</f>
        <v>#N/A</v>
      </c>
      <c r="I50" s="176">
        <f>IF(ISNUMBER('実質公債費比率（分子）の構造'!M$53),'実質公債費比率（分子）の構造'!M$53,NA())</f>
        <v>495</v>
      </c>
      <c r="J50" s="176" t="e">
        <f>NA()</f>
        <v>#N/A</v>
      </c>
      <c r="K50" s="176" t="e">
        <f>NA()</f>
        <v>#N/A</v>
      </c>
      <c r="L50" s="176">
        <f>IF(ISNUMBER('実質公債費比率（分子）の構造'!N$53),'実質公債費比率（分子）の構造'!N$53,NA())</f>
        <v>425</v>
      </c>
      <c r="M50" s="176" t="e">
        <f>NA()</f>
        <v>#N/A</v>
      </c>
      <c r="N50" s="176" t="e">
        <f>NA()</f>
        <v>#N/A</v>
      </c>
      <c r="O50" s="176">
        <f>IF(ISNUMBER('実質公債費比率（分子）の構造'!O$53),'実質公債費比率（分子）の構造'!O$53,NA())</f>
        <v>453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7455</v>
      </c>
      <c r="E56" s="175"/>
      <c r="F56" s="175"/>
      <c r="G56" s="175">
        <f>'将来負担比率（分子）の構造'!J$52</f>
        <v>7551</v>
      </c>
      <c r="H56" s="175"/>
      <c r="I56" s="175"/>
      <c r="J56" s="175">
        <f>'将来負担比率（分子）の構造'!K$52</f>
        <v>7758</v>
      </c>
      <c r="K56" s="175"/>
      <c r="L56" s="175"/>
      <c r="M56" s="175">
        <f>'将来負担比率（分子）の構造'!L$52</f>
        <v>8501</v>
      </c>
      <c r="N56" s="175"/>
      <c r="O56" s="175"/>
      <c r="P56" s="175">
        <f>'将来負担比率（分子）の構造'!M$52</f>
        <v>7987</v>
      </c>
    </row>
    <row r="57" spans="1:16">
      <c r="A57" s="175" t="s">
        <v>42</v>
      </c>
      <c r="B57" s="175"/>
      <c r="C57" s="175"/>
      <c r="D57" s="175">
        <f>'将来負担比率（分子）の構造'!I$51</f>
        <v>859</v>
      </c>
      <c r="E57" s="175"/>
      <c r="F57" s="175"/>
      <c r="G57" s="175">
        <f>'将来負担比率（分子）の構造'!J$51</f>
        <v>691</v>
      </c>
      <c r="H57" s="175"/>
      <c r="I57" s="175"/>
      <c r="J57" s="175">
        <f>'将来負担比率（分子）の構造'!K$51</f>
        <v>689</v>
      </c>
      <c r="K57" s="175"/>
      <c r="L57" s="175"/>
      <c r="M57" s="175">
        <f>'将来負担比率（分子）の構造'!L$51</f>
        <v>687</v>
      </c>
      <c r="N57" s="175"/>
      <c r="O57" s="175"/>
      <c r="P57" s="175">
        <f>'将来負担比率（分子）の構造'!M$51</f>
        <v>756</v>
      </c>
    </row>
    <row r="58" spans="1:16">
      <c r="A58" s="175" t="s">
        <v>41</v>
      </c>
      <c r="B58" s="175"/>
      <c r="C58" s="175"/>
      <c r="D58" s="175">
        <f>'将来負担比率（分子）の構造'!I$50</f>
        <v>3508</v>
      </c>
      <c r="E58" s="175"/>
      <c r="F58" s="175"/>
      <c r="G58" s="175">
        <f>'将来負担比率（分子）の構造'!J$50</f>
        <v>3598</v>
      </c>
      <c r="H58" s="175"/>
      <c r="I58" s="175"/>
      <c r="J58" s="175">
        <f>'将来負担比率（分子）の構造'!K$50</f>
        <v>3574</v>
      </c>
      <c r="K58" s="175"/>
      <c r="L58" s="175"/>
      <c r="M58" s="175">
        <f>'将来負担比率（分子）の構造'!L$50</f>
        <v>3571</v>
      </c>
      <c r="N58" s="175"/>
      <c r="O58" s="175"/>
      <c r="P58" s="175">
        <f>'将来負担比率（分子）の構造'!M$50</f>
        <v>3725</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1548</v>
      </c>
      <c r="C62" s="175"/>
      <c r="D62" s="175"/>
      <c r="E62" s="175">
        <f>'将来負担比率（分子）の構造'!J$45</f>
        <v>1562</v>
      </c>
      <c r="F62" s="175"/>
      <c r="G62" s="175"/>
      <c r="H62" s="175">
        <f>'将来負担比率（分子）の構造'!K$45</f>
        <v>1618</v>
      </c>
      <c r="I62" s="175"/>
      <c r="J62" s="175"/>
      <c r="K62" s="175">
        <f>'将来負担比率（分子）の構造'!L$45</f>
        <v>1612</v>
      </c>
      <c r="L62" s="175"/>
      <c r="M62" s="175"/>
      <c r="N62" s="175">
        <f>'将来負担比率（分子）の構造'!M$45</f>
        <v>1607</v>
      </c>
      <c r="O62" s="175"/>
      <c r="P62" s="175"/>
    </row>
    <row r="63" spans="1:16">
      <c r="A63" s="175" t="s">
        <v>34</v>
      </c>
      <c r="B63" s="175">
        <f>'将来負担比率（分子）の構造'!I$44</f>
        <v>542</v>
      </c>
      <c r="C63" s="175"/>
      <c r="D63" s="175"/>
      <c r="E63" s="175">
        <f>'将来負担比率（分子）の構造'!J$44</f>
        <v>633</v>
      </c>
      <c r="F63" s="175"/>
      <c r="G63" s="175"/>
      <c r="H63" s="175">
        <f>'将来負担比率（分子）の構造'!K$44</f>
        <v>688</v>
      </c>
      <c r="I63" s="175"/>
      <c r="J63" s="175"/>
      <c r="K63" s="175">
        <f>'将来負担比率（分子）の構造'!L$44</f>
        <v>719</v>
      </c>
      <c r="L63" s="175"/>
      <c r="M63" s="175"/>
      <c r="N63" s="175">
        <f>'将来負担比率（分子）の構造'!M$44</f>
        <v>705</v>
      </c>
      <c r="O63" s="175"/>
      <c r="P63" s="175"/>
    </row>
    <row r="64" spans="1:16">
      <c r="A64" s="175" t="s">
        <v>33</v>
      </c>
      <c r="B64" s="175">
        <f>'将来負担比率（分子）の構造'!I$43</f>
        <v>4122</v>
      </c>
      <c r="C64" s="175"/>
      <c r="D64" s="175"/>
      <c r="E64" s="175">
        <f>'将来負担比率（分子）の構造'!J$43</f>
        <v>3912</v>
      </c>
      <c r="F64" s="175"/>
      <c r="G64" s="175"/>
      <c r="H64" s="175">
        <f>'将来負担比率（分子）の構造'!K$43</f>
        <v>3621</v>
      </c>
      <c r="I64" s="175"/>
      <c r="J64" s="175"/>
      <c r="K64" s="175">
        <f>'将来負担比率（分子）の構造'!L$43</f>
        <v>3446</v>
      </c>
      <c r="L64" s="175"/>
      <c r="M64" s="175"/>
      <c r="N64" s="175">
        <f>'将来負担比率（分子）の構造'!M$43</f>
        <v>3304</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7920</v>
      </c>
      <c r="C66" s="175"/>
      <c r="D66" s="175"/>
      <c r="E66" s="175">
        <f>'将来負担比率（分子）の構造'!J$41</f>
        <v>8043</v>
      </c>
      <c r="F66" s="175"/>
      <c r="G66" s="175"/>
      <c r="H66" s="175">
        <f>'将来負担比率（分子）の構造'!K$41</f>
        <v>8250</v>
      </c>
      <c r="I66" s="175"/>
      <c r="J66" s="175"/>
      <c r="K66" s="175">
        <f>'将来負担比率（分子）の構造'!L$41</f>
        <v>9929</v>
      </c>
      <c r="L66" s="175"/>
      <c r="M66" s="175"/>
      <c r="N66" s="175">
        <f>'将来負担比率（分子）の構造'!M$41</f>
        <v>9553</v>
      </c>
      <c r="O66" s="175"/>
      <c r="P66" s="175"/>
    </row>
    <row r="67" spans="1:16">
      <c r="A67" s="175" t="s">
        <v>71</v>
      </c>
      <c r="B67" s="175" t="e">
        <f>NA()</f>
        <v>#N/A</v>
      </c>
      <c r="C67" s="175">
        <f>IF(ISNUMBER('将来負担比率（分子）の構造'!I$53), IF('将来負担比率（分子）の構造'!I$53 &lt; 0, 0, '将来負担比率（分子）の構造'!I$53), NA())</f>
        <v>2310</v>
      </c>
      <c r="D67" s="175" t="e">
        <f>NA()</f>
        <v>#N/A</v>
      </c>
      <c r="E67" s="175" t="e">
        <f>NA()</f>
        <v>#N/A</v>
      </c>
      <c r="F67" s="175">
        <f>IF(ISNUMBER('将来負担比率（分子）の構造'!J$53), IF('将来負担比率（分子）の構造'!J$53 &lt; 0, 0, '将来負担比率（分子）の構造'!J$53), NA())</f>
        <v>2310</v>
      </c>
      <c r="G67" s="175" t="e">
        <f>NA()</f>
        <v>#N/A</v>
      </c>
      <c r="H67" s="175" t="e">
        <f>NA()</f>
        <v>#N/A</v>
      </c>
      <c r="I67" s="175">
        <f>IF(ISNUMBER('将来負担比率（分子）の構造'!K$53), IF('将来負担比率（分子）の構造'!K$53 &lt; 0, 0, '将来負担比率（分子）の構造'!K$53), NA())</f>
        <v>2156</v>
      </c>
      <c r="J67" s="175" t="e">
        <f>NA()</f>
        <v>#N/A</v>
      </c>
      <c r="K67" s="175" t="e">
        <f>NA()</f>
        <v>#N/A</v>
      </c>
      <c r="L67" s="175">
        <f>IF(ISNUMBER('将来負担比率（分子）の構造'!L$53), IF('将来負担比率（分子）の構造'!L$53 &lt; 0, 0, '将来負担比率（分子）の構造'!L$53), NA())</f>
        <v>2948</v>
      </c>
      <c r="M67" s="175" t="e">
        <f>NA()</f>
        <v>#N/A</v>
      </c>
      <c r="N67" s="175" t="e">
        <f>NA()</f>
        <v>#N/A</v>
      </c>
      <c r="O67" s="175">
        <f>IF(ISNUMBER('将来負担比率（分子）の構造'!M$53), IF('将来負担比率（分子）の構造'!M$53 &lt; 0, 0, '将来負担比率（分子）の構造'!M$53), NA())</f>
        <v>2701</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957</v>
      </c>
      <c r="C72" s="179">
        <f>基金残高に係る経年分析!G55</f>
        <v>958</v>
      </c>
      <c r="D72" s="179">
        <f>基金残高に係る経年分析!H55</f>
        <v>958</v>
      </c>
    </row>
    <row r="73" spans="1:16">
      <c r="A73" s="178" t="s">
        <v>74</v>
      </c>
      <c r="B73" s="179">
        <f>基金残高に係る経年分析!F56</f>
        <v>567</v>
      </c>
      <c r="C73" s="179">
        <f>基金残高に係る経年分析!G56</f>
        <v>568</v>
      </c>
      <c r="D73" s="179">
        <f>基金残高に係る経年分析!H56</f>
        <v>569</v>
      </c>
    </row>
    <row r="74" spans="1:16">
      <c r="A74" s="178" t="s">
        <v>75</v>
      </c>
      <c r="B74" s="179">
        <f>基金残高に係る経年分析!F57</f>
        <v>1122</v>
      </c>
      <c r="C74" s="179">
        <f>基金残高に係る経年分析!G57</f>
        <v>1031</v>
      </c>
      <c r="D74" s="179">
        <f>基金残高に係る経年分析!H57</f>
        <v>1098</v>
      </c>
    </row>
  </sheetData>
  <sheetProtection algorithmName="SHA-512" hashValue="y90HKBcQ8Yg14llwjfR5Nj2q1TY6ZEjTao8AfqrCg2QVx5lr11Q5psN2LIbg4EeoG1AYj/gYITtxUxMF6EhCLg==" saltValue="CxfdffymMlx8qePv/cw7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FJPCA224009a</cp:lastModifiedBy>
  <cp:lastPrinted>2025-03-06T08:10:27Z</cp:lastPrinted>
  <dcterms:created xsi:type="dcterms:W3CDTF">2025-02-19T02:23:49Z</dcterms:created>
  <dcterms:modified xsi:type="dcterms:W3CDTF">2025-03-06T23:50:35Z</dcterms:modified>
  <cp:category/>
</cp:coreProperties>
</file>