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1AB98D5F-940A-4F51-9D63-2FB102AD4D7D}"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O35" i="10"/>
  <c r="BW35" i="10"/>
  <c r="BE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<sst xmlns="http://schemas.openxmlformats.org/spreadsheetml/2006/main" count="1016" uniqueCount="562">
  <si>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</si>
  <si>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</si>
  <si>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</si>
  <si>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</si>
  <si>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</si>
  <si>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</si>
  <si>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</si>
  <si>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</si>
  <si>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</si>
  <si>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</si>
  <si>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</si>
  <si>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</si>
  <si>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</si>
  <si>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</si>
  <si>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</si>
  <si>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</si>
  <si>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</si>
  <si>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</si>
  <si>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</si>
  <si>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</si>
  <si>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</si>
  <si>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</si>
  <si>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</si>
  <si>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</si>
  <si>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</si>
  <si>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</si>
  <si>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</si>
  <si>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</si>
  <si>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</si>
  <si>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</si>
  <si>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</si>
  <si>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</si>
  <si>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</si>
  <si>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</si>
  <si>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</si>
  <si>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</si>
  <si>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</si>
  <si>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</si>
  <si>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</si>
  <si>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</si>
  <si>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</si>
  <si>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</si>
  <si>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</si>
  <si>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</si>
  <si>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</si>
  <si>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</si>
  <si>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</si>
  <si>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</si>
  <si>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</si>
  <si>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</si>
  <si>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</si>
  <si>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</si>
  <si>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</si>
  <si>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</si>
  <si>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</si>
  <si>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</si>
  <si>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</si>
  <si>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</si>
  <si>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</si>
  <si>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</si>
  <si>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</si>
  <si>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</si>
  <si>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</si>
  <si>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</si>
  <si>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</si>
  <si>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</si>
  <si>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</si>
  <si>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</si>
  <si>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</si>
  <si>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</si>
  <si>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</si>
  <si>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</si>
  <si>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</si>
  <si>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</si>
  <si>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</si>
  <si>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</si>
  <si>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</si>
  <si>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</si>
  <si>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</si>
  <si>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</si>
  <si>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</si>
  <si>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</si>
  <si>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</si>
  <si>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</si>
  <si>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</si>
  <si>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</si>
  <si>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</si>
  <si>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</si>
  <si>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</si>
  <si>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</si>
  <si>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</si>
  <si>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</si>
  <si>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</si>
  <si>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</si>
  <si>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</si>
  <si>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</si>
  <si>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</si>
  <si>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</si>
  <si>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</si>
  <si>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</si>
  <si>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</si>
  <si>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</si>
  <si>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</si>
  <si>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</si>
  <si>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</si>
  <si>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</si>
  <si>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</si>
  <si>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</si>
  <si>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</si>
  <si>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</si>
  <si>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</si>
  <si>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</si>
  <si>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</si>
  <si>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</si>
  <si>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</si>
  <si>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</si>
  <si>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</si>
  <si>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</si>
  <si>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</si>
  <si>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</si>
  <si>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</si>
  <si>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</si>
  <si>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</si>
  <si>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</si>
  <si>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</si>
  <si>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</si>
  <si>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</si>
  <si>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</si>
  <si>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</si>
  <si>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</si>
  <si>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</si>
  <si>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</si>
  <si>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</si>
  <si>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</si>
  <si>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</si>
  <si>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</si>
  <si>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</si>
  <si>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</si>
  <si>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</si>
  <si>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</si>
  <si>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</si>
  <si>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</si>
  <si>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</si>
  <si>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</si>
  <si>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</si>
  <si>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</si>
  <si>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</si>
  <si>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</si>
  <si>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</si>
  <si>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</si>
  <si>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</si>
  <si>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</si>
  <si>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</si>
  <si>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</si>
  <si>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</si>
  <si>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</si>
  <si>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</si>
  <si>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</si>
  <si>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</si>
  <si>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</si>
  <si>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</si>
  <si>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</si>
  <si>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</si>
  <si>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</si>
  <si>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</si>
  <si>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</si>
  <si>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</si>
  <si>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</si>
  <si>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</si>
  <si>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</si>
  <si>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</si>
  <si>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</si>
  <si>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</si>
  <si>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</si>
  <si>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</si>
  <si>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</si>
  <si>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</si>
  <si>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</si>
  <si>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</si>
  <si>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</si>
  <si>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</si>
  <si>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</si>
  <si>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</si>
  <si>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</si>
  <si>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</si>
  <si>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</si>
  <si>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</si>
  <si>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</si>
  <si>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</si>
  <si>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</si>
  <si>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</si>
  <si>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</si>
  <si>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</si>
  <si>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</si>
  <si>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</si>
  <si>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</si>
  <si>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</si>
  <si>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</si>
  <si>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</si>
  <si>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</si>
  <si>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</si>
  <si>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</si>
  <si>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</si>
  <si>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</si>
  <si>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山梨県笛吹市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</si>
  <si>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</si>
  <si>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</si>
  <si>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</si>
  <si>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</si>
  <si>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</si>
  <si>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</si>
  <si>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</si>
  <si>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</si>
  <si>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</si>
  <si>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</si>
  <si>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</si>
  <si>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</si>
  <si>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</si>
  <si>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</si>
  <si>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</si>
  <si>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</si>
  <si>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</si>
  <si>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</si>
  <si>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</si>
  <si>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</si>
  <si>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</si>
  <si>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</si>
  <si>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</si>
  <si>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</si>
  <si>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</si>
  <si>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</si>
  <si>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</si>
  <si>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</si>
  <si>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</si>
  <si>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</si>
  <si>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</si>
  <si>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</si>
  <si>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</si>
  <si>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</si>
  <si>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</si>
  <si>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</si>
  <si>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</si>
  <si>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</si>
  <si>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</si>
  <si>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</si>
  <si>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</si>
  <si>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</si>
  <si>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</si>
  <si>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</si>
  <si>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</si>
  <si>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</si>
  <si>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</si>
  <si>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</si>
  <si>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</si>
  <si>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</si>
  <si>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</si>
  <si>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</si>
  <si>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</si>
  <si>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</si>
  <si>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</si>
  <si>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</si>
  <si>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</si>
  <si>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</si>
  <si>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</si>
  <si>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</si>
  <si>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</si>
  <si>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</si>
  <si>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</si>
  <si>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</si>
  <si>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</si>
  <si>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</si>
  <si>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</si>
  <si>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</si>
  <si>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</si>
  <si>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</si>
  <si>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</si>
  <si>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</si>
  <si>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</si>
  <si>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</si>
  <si>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</si>
  <si>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</si>
  <si>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</si>
  <si>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</si>
  <si>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</si>
  <si>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</si>
  <si>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</si>
  <si>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</si>
  <si>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</si>
  <si>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</si>
  <si>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</si>
  <si>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</si>
  <si>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</si>
  <si>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</si>
  <si>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</si>
  <si>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</si>
  <si>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</si>
  <si>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</si>
  <si>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</si>
  <si>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</si>
  <si>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</si>
  <si>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</si>
  <si>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</si>
  <si>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</si>
  <si>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</si>
  <si>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</si>
  <si>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</si>
  <si>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</si>
  <si>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</si>
  <si>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</si>
  <si>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</si>
  <si>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</si>
  <si>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</si>
  <si>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</si>
  <si>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</si>
  <si>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</si>
  <si>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</si>
  <si>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</si>
  <si>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</si>
  <si>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</si>
  <si>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</si>
  <si>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</si>
  <si>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</si>
  <si>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</si>
  <si>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</si>
  <si>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</si>
  <si>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</si>
  <si>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</si>
  <si>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</si>
  <si>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</si>
  <si>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</si>
  <si>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</si>
  <si>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</si>
  <si>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</si>
  <si>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</si>
  <si>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</si>
  <si>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</si>
  <si>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</si>
  <si>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</si>
  <si>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</si>
  <si>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</si>
  <si>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</si>
  <si>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</si>
  <si>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</si>
  <si>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</si>
  <si>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</si>
  <si>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</si>
  <si>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</si>
  <si>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</si>
  <si>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</si>
  <si>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</si>
  <si>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</si>
  <si>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</si>
  <si>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</si>
  <si>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</si>
  <si>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</si>
  <si>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山梨県笛吹市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</si>
  <si>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</si>
  <si>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</si>
  <si>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</si>
  <si>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</si>
  <si>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</si>
  <si>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</si>
  <si>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</si>
  <si>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</si>
  <si>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</si>
  <si>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</si>
  <si>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</si>
  <si>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</si>
  <si>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</si>
  <si>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</si>
  <si>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</si>
  <si>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</si>
  <si>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</si>
  <si>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</si>
  <si>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</si>
  <si>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</si>
  <si>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</si>
  <si>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森林経営管理特別会計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</si>
  <si>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</si>
  <si>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</si>
  <si>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</si>
  <si>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</si>
  <si>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</si>
  <si>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</si>
  <si>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</si>
  <si>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</si>
  <si>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</si>
  <si>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</si>
  <si>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</si>
  <si>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</si>
  <si>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</si>
  <si>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</si>
  <si>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</si>
  <si>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</si>
  <si>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笛吹市水道事業会計</t>
    <phoneticPr fontId="5"/>
  </si>
  <si>
    <t>法適用企業</t>
    <phoneticPr fontId="5"/>
  </si>
  <si>
    <t>笛吹市営春日居地区温泉給湯事業会計</t>
    <phoneticPr fontId="5"/>
  </si>
  <si>
    <t>笛吹市公共下水道事業会計</t>
    <phoneticPr fontId="5"/>
  </si>
  <si>
    <t>笛吹市簡易水道事業会計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</si>
  <si>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</si>
  <si>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</si>
  <si>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</si>
  <si>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</si>
  <si>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</si>
  <si>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</si>
  <si>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</si>
  <si>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</si>
  <si>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</si>
  <si>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</si>
  <si>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</si>
  <si>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</si>
  <si>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</si>
  <si>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</si>
  <si>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</si>
  <si>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</si>
  <si>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</si>
  <si>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</si>
  <si>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</si>
  <si>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</si>
  <si>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</si>
  <si>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</si>
  <si>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</si>
  <si>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</si>
  <si>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</si>
  <si>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</si>
  <si>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</si>
  <si>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</si>
  <si>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</si>
  <si>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</si>
  <si>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</si>
  <si>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</si>
  <si>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</si>
  <si>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</si>
  <si>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</si>
  <si>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</si>
  <si>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</si>
  <si>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</si>
  <si>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</si>
  <si>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</si>
  <si>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</si>
  <si>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</si>
  <si>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</si>
  <si>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</si>
  <si>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</si>
  <si>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</si>
  <si>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</si>
  <si>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</si>
  <si>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</si>
  <si>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</si>
  <si>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</si>
  <si>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</si>
  <si>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</si>
  <si>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</si>
  <si>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</si>
  <si>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</si>
  <si>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</si>
  <si>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</si>
  <si>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</si>
  <si>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</si>
  <si>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</si>
  <si>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</si>
  <si>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</si>
  <si>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</si>
  <si>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</si>
  <si>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</si>
  <si>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</si>
  <si>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</si>
  <si>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</si>
  <si>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</si>
  <si>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</si>
  <si>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</si>
  <si>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</si>
  <si>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</si>
  <si>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</si>
  <si>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</si>
  <si>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</si>
  <si>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</si>
  <si>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</si>
  <si>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</si>
  <si>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</si>
  <si>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</si>
  <si>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</si>
  <si>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</si>
  <si>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</si>
  <si>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</si>
  <si>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</si>
  <si>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</si>
  <si>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</si>
  <si>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</si>
  <si>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</si>
  <si>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</si>
  <si>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</si>
  <si>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</si>
  <si>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</si>
  <si>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</si>
  <si>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</si>
  <si>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</si>
  <si>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</si>
  <si>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</si>
  <si>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</si>
  <si>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</si>
  <si>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</si>
  <si>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</si>
  <si>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</si>
  <si>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</si>
  <si>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</si>
  <si>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</si>
  <si>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</si>
  <si>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</si>
  <si>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</si>
  <si>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</si>
  <si>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</si>
  <si>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</si>
  <si>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</si>
  <si>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</si>
  <si>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</si>
  <si>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</si>
  <si>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</si>
  <si>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</si>
  <si>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</si>
  <si>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</si>
  <si>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</si>
  <si>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</si>
  <si>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</si>
  <si>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</si>
  <si>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</si>
  <si>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</si>
  <si>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</si>
  <si>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</si>
  <si>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</si>
  <si>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</si>
  <si>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</si>
  <si>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</si>
  <si>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</si>
  <si>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</si>
  <si>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</si>
  <si>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</si>
  <si>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0.59</t>
  </si>
  <si>
    <t>一般会計</t>
  </si>
  <si>
    <t>笛吹市水道事業会計</t>
  </si>
  <si>
    <t>笛吹市公共下水道事業会計</t>
  </si>
  <si>
    <t>笛吹市営春日居地区温泉給湯事業会計</t>
  </si>
  <si>
    <t>介護保険特別会計</t>
  </si>
  <si>
    <t>国民健康保険特別会計</t>
  </si>
  <si>
    <t>農業集落排水特別会計</t>
  </si>
  <si>
    <t>笛吹市簡易水道事業会計</t>
  </si>
  <si>
    <t>その他会計（赤字）</t>
  </si>
  <si>
    <t>その他会計（黒字）</t>
  </si>
  <si>
    <t>R01</t>
    <phoneticPr fontId="5"/>
  </si>
  <si>
    <t>R02</t>
    <phoneticPr fontId="5"/>
  </si>
  <si>
    <t>R03</t>
    <phoneticPr fontId="5"/>
  </si>
  <si>
    <t>R04</t>
    <phoneticPr fontId="5"/>
  </si>
  <si>
    <t>R05</t>
    <phoneticPr fontId="5"/>
  </si>
  <si>
    <t>甲府・峡東地域ごみ処理施設事務組合</t>
    <phoneticPr fontId="2"/>
  </si>
  <si>
    <t>峡東地域広域水道企業団</t>
    <phoneticPr fontId="2"/>
  </si>
  <si>
    <t>山梨県市町村総合事務組合</t>
    <phoneticPr fontId="2"/>
  </si>
  <si>
    <t>-</t>
    <phoneticPr fontId="2"/>
  </si>
  <si>
    <t>笛吹市まちづくり基金</t>
  </si>
  <si>
    <t>笛吹市地域振興基金</t>
  </si>
  <si>
    <t>笛吹市公共施設整備等基金</t>
  </si>
  <si>
    <t>笛吹市地域福祉基金</t>
  </si>
  <si>
    <t>笛吹市観光施設整備基金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</si>
</sst>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D92-4F2C-A967-98234E9A3E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41831</c:v>
                </c:pt>
                <c:pt idx="1">
                  <c:v>62843</c:v>
                </c:pt>
                <c:pt idx="2">
                  <c:v>65947</c:v>
                </c:pt>
                <c:pt idx="3">
                  <c:v>69186</c:v>
                </c:pt>
                <c:pt idx="4">
                  <c:v>57193</c:v>
                </c:pt>
              </c:numCache>
            </c:numRef>
          </c:val>
          <c:smooth val="0"/>
          <c:extLst>
            <c:ext xmlns:c16="http://schemas.microsoft.com/office/drawing/2014/chart" uri="{C3380CC4-5D6E-409C-BE32-E72D297353CC}">
              <c16:uniqueId val="{00000001-6D92-4F2C-A967-98234E9A3E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c:v>
                </c:pt>
                <c:pt idx="1">
                  <c:v>11.55</c:v>
                </c:pt>
                <c:pt idx="2">
                  <c:v>9.77</c:v>
                </c:pt>
                <c:pt idx="3">
                  <c:v>9.3800000000000008</c:v>
                </c:pt>
                <c:pt idx="4">
                  <c:v>10.17</c:v>
                </c:pt>
              </c:numCache>
            </c:numRef>
          </c:val>
          <c:extLst>
            <c:ext xmlns:c16="http://schemas.microsoft.com/office/drawing/2014/chart" uri="{C3380CC4-5D6E-409C-BE32-E72D297353CC}">
              <c16:uniqueId val="{00000000-0FB8-4D4B-87D1-5F52D2BA4C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19.71</c:v>
                </c:pt>
                <c:pt idx="1">
                  <c:v>19.28</c:v>
                </c:pt>
                <c:pt idx="2">
                  <c:v>18.78</c:v>
                </c:pt>
                <c:pt idx="3">
                  <c:v>19.170000000000002</c:v>
                </c:pt>
                <c:pt idx="4">
                  <c:v>19.02</c:v>
                </c:pt>
              </c:numCache>
            </c:numRef>
          </c:val>
          <c:extLst>
            <c:ext xmlns:c16="http://schemas.microsoft.com/office/drawing/2014/chart" uri="{C3380CC4-5D6E-409C-BE32-E72D297353CC}">
              <c16:uniqueId val="{00000001-0FB8-4D4B-87D1-5F52D2BA4C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c:v>
                </c:pt>
                <c:pt idx="1">
                  <c:v>1.4</c:v>
                </c:pt>
                <c:pt idx="2">
                  <c:v>-1.47</c:v>
                </c:pt>
                <c:pt idx="3">
                  <c:v>-0.59</c:v>
                </c:pt>
                <c:pt idx="4">
                  <c:v>0.87</c:v>
                </c:pt>
              </c:numCache>
            </c:numRef>
          </c:val>
          <c:smooth val="0"/>
          <c:extLst>
            <c:ext xmlns:c16="http://schemas.microsoft.com/office/drawing/2014/chart" uri="{C3380CC4-5D6E-409C-BE32-E72D297353CC}">
              <c16:uniqueId val="{00000002-0FB8-4D4B-87D1-5F52D2BA4C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#N/A</c:v>
                </c:pt>
                <c:pt idx="3">
                  <c:v>0.23</c:v>
                </c:pt>
                <c:pt idx="4">
                  <c:v>#N/A</c:v>
                </c:pt>
                <c:pt idx="5">
                  <c:v>0.28999999999999998</c:v>
                </c:pt>
                <c:pt idx="6">
                  <c:v>#N/A</c:v>
                </c:pt>
                <c:pt idx="7">
                  <c:v>0.26</c:v>
                </c:pt>
                <c:pt idx="8">
                  <c:v>#N/A</c:v>
                </c:pt>
                <c:pt idx="9">
                  <c:v>0.17</c:v>
                </c:pt>
              </c:numCache>
            </c:numRef>
          </c:val>
          <c:extLst>
            <c:ext xmlns:c16="http://schemas.microsoft.com/office/drawing/2014/chart" uri="{C3380CC4-5D6E-409C-BE32-E72D297353CC}">
              <c16:uniqueId val="{00000000-72EF-41CE-9C28-D1DD6BFEB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EF-41CE-9C28-D1DD6BFEB9C7}"/>
            </c:ext>
          </c:extLst>
        </c:ser>
        <c:ser>
          <c:idx val="2"/>
          <c:order val="2"/>
          <c:tx>
            <c:strRef>
              <c:f>データシート!$A$29</c:f>
              <c:strCache>
                <c:ptCount val="1"/>
                <c:pt idx="0">
                  <c:v>笛吹市簡易水道事業会計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c:v>
                </c:pt>
                <c:pt idx="4">
                  <c:v>#N/A</c:v>
                </c:pt>
                <c:pt idx="5">
                  <c:v>0.08</c:v>
                </c:pt>
                <c:pt idx="6">
                  <c:v>#N/A</c:v>
                </c:pt>
                <c:pt idx="7">
                  <c:v>0.1</c:v>
                </c:pt>
                <c:pt idx="8">
                  <c:v>#N/A</c:v>
                </c:pt>
                <c:pt idx="9">
                  <c:v>0.12</c:v>
                </c:pt>
              </c:numCache>
            </c:numRef>
          </c:val>
          <c:extLst>
            <c:ext xmlns:c16="http://schemas.microsoft.com/office/drawing/2014/chart" uri="{C3380CC4-5D6E-409C-BE32-E72D297353CC}">
              <c16:uniqueId val="{00000002-72EF-41CE-9C28-D1DD6BFEB9C7}"/>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0.12</c:v>
                </c:pt>
                <c:pt idx="4">
                  <c:v>#N/A</c:v>
                </c:pt>
                <c:pt idx="5">
                  <c:v>0.14000000000000001</c:v>
                </c:pt>
                <c:pt idx="6">
                  <c:v>#N/A</c:v>
                </c:pt>
                <c:pt idx="7">
                  <c:v>0.17</c:v>
                </c:pt>
                <c:pt idx="8">
                  <c:v>#N/A</c:v>
                </c:pt>
                <c:pt idx="9">
                  <c:v>0.23</c:v>
                </c:pt>
              </c:numCache>
            </c:numRef>
          </c:val>
          <c:extLst>
            <c:ext xmlns:c16="http://schemas.microsoft.com/office/drawing/2014/chart" uri="{C3380CC4-5D6E-409C-BE32-E72D297353CC}">
              <c16:uniqueId val="{00000003-72EF-41CE-9C28-D1DD6BFEB9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1.88</c:v>
                </c:pt>
                <c:pt idx="2">
                  <c:v>#N/A</c:v>
                </c:pt>
                <c:pt idx="3">
                  <c:v>2.27</c:v>
                </c:pt>
                <c:pt idx="4">
                  <c:v>#N/A</c:v>
                </c:pt>
                <c:pt idx="5">
                  <c:v>2.08</c:v>
                </c:pt>
                <c:pt idx="6">
                  <c:v>#N/A</c:v>
                </c:pt>
                <c:pt idx="7">
                  <c:v>3.3</c:v>
                </c:pt>
                <c:pt idx="8">
                  <c:v>#N/A</c:v>
                </c:pt>
                <c:pt idx="9">
                  <c:v>0.25</c:v>
                </c:pt>
              </c:numCache>
            </c:numRef>
          </c:val>
          <c:extLst>
            <c:ext xmlns:c16="http://schemas.microsoft.com/office/drawing/2014/chart" uri="{C3380CC4-5D6E-409C-BE32-E72D297353CC}">
              <c16:uniqueId val="{00000004-72EF-41CE-9C28-D1DD6BFEB9C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3.04</c:v>
                </c:pt>
                <c:pt idx="2">
                  <c:v>#N/A</c:v>
                </c:pt>
                <c:pt idx="3">
                  <c:v>2.2599999999999998</c:v>
                </c:pt>
                <c:pt idx="4">
                  <c:v>#N/A</c:v>
                </c:pt>
                <c:pt idx="5">
                  <c:v>2.11</c:v>
                </c:pt>
                <c:pt idx="6">
                  <c:v>#N/A</c:v>
                </c:pt>
                <c:pt idx="7">
                  <c:v>2.99</c:v>
                </c:pt>
                <c:pt idx="8">
                  <c:v>#N/A</c:v>
                </c:pt>
                <c:pt idx="9">
                  <c:v>1.57</c:v>
                </c:pt>
              </c:numCache>
            </c:numRef>
          </c:val>
          <c:extLst>
            <c:ext xmlns:c16="http://schemas.microsoft.com/office/drawing/2014/chart" uri="{C3380CC4-5D6E-409C-BE32-E72D297353CC}">
              <c16:uniqueId val="{00000005-72EF-41CE-9C28-D1DD6BFEB9C7}"/>
            </c:ext>
          </c:extLst>
        </c:ser>
        <c:ser>
          <c:idx val="6"/>
          <c:order val="6"/>
          <c:tx>
            <c:strRef>
              <c:f>データシート!$A$33</c:f>
              <c:strCache>
                <c:ptCount val="1"/>
                <c:pt idx="0">
                  <c:v>笛吹市営春日居地区温泉給湯事業会計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2.11</c:v>
                </c:pt>
                <c:pt idx="2">
                  <c:v>#N/A</c:v>
                </c:pt>
                <c:pt idx="3">
                  <c:v>2.2200000000000002</c:v>
                </c:pt>
                <c:pt idx="4">
                  <c:v>#N/A</c:v>
                </c:pt>
                <c:pt idx="5">
                  <c:v>2.2599999999999998</c:v>
                </c:pt>
                <c:pt idx="6">
                  <c:v>#N/A</c:v>
                </c:pt>
                <c:pt idx="7">
                  <c:v>2.56</c:v>
                </c:pt>
                <c:pt idx="8">
                  <c:v>#N/A</c:v>
                </c:pt>
                <c:pt idx="9">
                  <c:v>2.73</c:v>
                </c:pt>
              </c:numCache>
            </c:numRef>
          </c:val>
          <c:extLst>
            <c:ext xmlns:c16="http://schemas.microsoft.com/office/drawing/2014/chart" uri="{C3380CC4-5D6E-409C-BE32-E72D297353CC}">
              <c16:uniqueId val="{00000006-72EF-41CE-9C28-D1DD6BFEB9C7}"/>
            </c:ext>
          </c:extLst>
        </c:ser>
        <c:ser>
          <c:idx val="7"/>
          <c:order val="7"/>
          <c:tx>
            <c:strRef>
              <c:f>データシート!$A$34</c:f>
              <c:strCache>
                <c:ptCount val="1"/>
                <c:pt idx="0">
                  <c:v>笛吹市公共下水道事業会計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2.4900000000000002</c:v>
                </c:pt>
                <c:pt idx="2">
                  <c:v>#N/A</c:v>
                </c:pt>
                <c:pt idx="3">
                  <c:v>3</c:v>
                </c:pt>
                <c:pt idx="4">
                  <c:v>#N/A</c:v>
                </c:pt>
                <c:pt idx="5">
                  <c:v>3.69</c:v>
                </c:pt>
                <c:pt idx="6">
                  <c:v>#N/A</c:v>
                </c:pt>
                <c:pt idx="7">
                  <c:v>4.5199999999999996</c:v>
                </c:pt>
                <c:pt idx="8">
                  <c:v>#N/A</c:v>
                </c:pt>
                <c:pt idx="9">
                  <c:v>4.66</c:v>
                </c:pt>
              </c:numCache>
            </c:numRef>
          </c:val>
          <c:extLst>
            <c:ext xmlns:c16="http://schemas.microsoft.com/office/drawing/2014/chart" uri="{C3380CC4-5D6E-409C-BE32-E72D297353CC}">
              <c16:uniqueId val="{00000007-72EF-41CE-9C28-D1DD6BFEB9C7}"/>
            </c:ext>
          </c:extLst>
        </c:ser>
        <c:ser>
          <c:idx val="8"/>
          <c:order val="8"/>
          <c:tx>
            <c:strRef>
              <c:f>データシート!$A$35</c:f>
              <c:strCache>
                <c:ptCount val="1"/>
                <c:pt idx="0">
                  <c:v>笛吹市水道事業会計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5.42</c:v>
                </c:pt>
                <c:pt idx="2">
                  <c:v>#N/A</c:v>
                </c:pt>
                <c:pt idx="3">
                  <c:v>6.16</c:v>
                </c:pt>
                <c:pt idx="4">
                  <c:v>#N/A</c:v>
                </c:pt>
                <c:pt idx="5">
                  <c:v>6.42</c:v>
                </c:pt>
                <c:pt idx="6">
                  <c:v>#N/A</c:v>
                </c:pt>
                <c:pt idx="7">
                  <c:v>6.47</c:v>
                </c:pt>
                <c:pt idx="8">
                  <c:v>#N/A</c:v>
                </c:pt>
                <c:pt idx="9">
                  <c:v>7.49</c:v>
                </c:pt>
              </c:numCache>
            </c:numRef>
          </c:val>
          <c:extLst>
            <c:ext xmlns:c16="http://schemas.microsoft.com/office/drawing/2014/chart" uri="{C3380CC4-5D6E-409C-BE32-E72D297353CC}">
              <c16:uniqueId val="{00000008-72EF-41CE-9C28-D1DD6BFEB9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10.33</c:v>
                </c:pt>
                <c:pt idx="2">
                  <c:v>#N/A</c:v>
                </c:pt>
                <c:pt idx="3">
                  <c:v>11.4</c:v>
                </c:pt>
                <c:pt idx="4">
                  <c:v>#N/A</c:v>
                </c:pt>
                <c:pt idx="5">
                  <c:v>9.59</c:v>
                </c:pt>
                <c:pt idx="6">
                  <c:v>#N/A</c:v>
                </c:pt>
                <c:pt idx="7">
                  <c:v>9.1999999999999993</c:v>
                </c:pt>
                <c:pt idx="8">
                  <c:v>#N/A</c:v>
                </c:pt>
                <c:pt idx="9">
                  <c:v>10.08</c:v>
                </c:pt>
              </c:numCache>
            </c:numRef>
          </c:val>
          <c:extLst>
            <c:ext xmlns:c16="http://schemas.microsoft.com/office/drawing/2014/chart" uri="{C3380CC4-5D6E-409C-BE32-E72D297353CC}">
              <c16:uniqueId val="{00000009-72EF-41CE-9C28-D1DD6BFEB9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3779</c:v>
                </c:pt>
                <c:pt idx="5">
                  <c:v>3822</c:v>
                </c:pt>
                <c:pt idx="8">
                  <c:v>3770</c:v>
                </c:pt>
                <c:pt idx="11">
                  <c:v>3735</c:v>
                </c:pt>
                <c:pt idx="14">
                  <c:v>3544</c:v>
                </c:pt>
              </c:numCache>
            </c:numRef>
          </c:val>
          <c:extLst>
            <c:ext xmlns:c16="http://schemas.microsoft.com/office/drawing/2014/chart" uri="{C3380CC4-5D6E-409C-BE32-E72D297353CC}">
              <c16:uniqueId val="{00000000-5C5D-441A-9F87-63E98F032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5D-441A-9F87-63E98F032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8</c:v>
                </c:pt>
                <c:pt idx="6">
                  <c:v>2</c:v>
                </c:pt>
                <c:pt idx="9">
                  <c:v>1</c:v>
                </c:pt>
                <c:pt idx="12">
                  <c:v>0</c:v>
                </c:pt>
              </c:numCache>
            </c:numRef>
          </c:val>
          <c:extLst>
            <c:ext xmlns:c16="http://schemas.microsoft.com/office/drawing/2014/chart" uri="{C3380CC4-5D6E-409C-BE32-E72D297353CC}">
              <c16:uniqueId val="{00000002-5C5D-441A-9F87-63E98F032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23</c:v>
                </c:pt>
                <c:pt idx="6">
                  <c:v>25</c:v>
                </c:pt>
                <c:pt idx="9">
                  <c:v>16</c:v>
                </c:pt>
                <c:pt idx="12">
                  <c:v>16</c:v>
                </c:pt>
              </c:numCache>
            </c:numRef>
          </c:val>
          <c:extLst>
            <c:ext xmlns:c16="http://schemas.microsoft.com/office/drawing/2014/chart" uri="{C3380CC4-5D6E-409C-BE32-E72D297353CC}">
              <c16:uniqueId val="{00000003-5C5D-441A-9F87-63E98F032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1082</c:v>
                </c:pt>
                <c:pt idx="3">
                  <c:v>1022</c:v>
                </c:pt>
                <c:pt idx="6">
                  <c:v>919</c:v>
                </c:pt>
                <c:pt idx="9">
                  <c:v>854</c:v>
                </c:pt>
                <c:pt idx="12">
                  <c:v>754</c:v>
                </c:pt>
              </c:numCache>
            </c:numRef>
          </c:val>
          <c:extLst>
            <c:ext xmlns:c16="http://schemas.microsoft.com/office/drawing/2014/chart" uri="{C3380CC4-5D6E-409C-BE32-E72D297353CC}">
              <c16:uniqueId val="{00000004-5C5D-441A-9F87-63E98F032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5D-441A-9F87-63E98F032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5D-441A-9F87-63E98F032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4129</c:v>
                </c:pt>
                <c:pt idx="3">
                  <c:v>3952</c:v>
                </c:pt>
                <c:pt idx="6">
                  <c:v>4033</c:v>
                </c:pt>
                <c:pt idx="9">
                  <c:v>4056</c:v>
                </c:pt>
                <c:pt idx="12">
                  <c:v>3997</c:v>
                </c:pt>
              </c:numCache>
            </c:numRef>
          </c:val>
          <c:extLst>
            <c:ext xmlns:c16="http://schemas.microsoft.com/office/drawing/2014/chart" uri="{C3380CC4-5D6E-409C-BE32-E72D297353CC}">
              <c16:uniqueId val="{00000007-5C5D-441A-9F87-63E98F0326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1464</c:v>
                </c:pt>
                <c:pt idx="2">
                  <c:v>#N/A</c:v>
                </c:pt>
                <c:pt idx="3">
                  <c:v>#N/A</c:v>
                </c:pt>
                <c:pt idx="4">
                  <c:v>1183</c:v>
                </c:pt>
                <c:pt idx="5">
                  <c:v>#N/A</c:v>
                </c:pt>
                <c:pt idx="6">
                  <c:v>#N/A</c:v>
                </c:pt>
                <c:pt idx="7">
                  <c:v>1209</c:v>
                </c:pt>
                <c:pt idx="8">
                  <c:v>#N/A</c:v>
                </c:pt>
                <c:pt idx="9">
                  <c:v>#N/A</c:v>
                </c:pt>
                <c:pt idx="10">
                  <c:v>1192</c:v>
                </c:pt>
                <c:pt idx="11">
                  <c:v>#N/A</c:v>
                </c:pt>
                <c:pt idx="12">
                  <c:v>#N/A</c:v>
                </c:pt>
                <c:pt idx="13">
                  <c:v>1223</c:v>
                </c:pt>
                <c:pt idx="14">
                  <c:v>#N/A</c:v>
                </c:pt>
              </c:numCache>
            </c:numRef>
          </c:val>
          <c:smooth val="0"/>
          <c:extLst>
            <c:ext xmlns:c16="http://schemas.microsoft.com/office/drawing/2014/chart" uri="{C3380CC4-5D6E-409C-BE32-E72D297353CC}">
              <c16:uniqueId val="{00000008-5C5D-441A-9F87-63E98F0326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38917</c:v>
                </c:pt>
                <c:pt idx="5">
                  <c:v>38116</c:v>
                </c:pt>
                <c:pt idx="8">
                  <c:v>36721</c:v>
                </c:pt>
                <c:pt idx="11">
                  <c:v>34558</c:v>
                </c:pt>
                <c:pt idx="14">
                  <c:v>32846</c:v>
                </c:pt>
              </c:numCache>
            </c:numRef>
          </c:val>
          <c:extLst>
            <c:ext xmlns:c16="http://schemas.microsoft.com/office/drawing/2014/chart" uri="{C3380CC4-5D6E-409C-BE32-E72D297353CC}">
              <c16:uniqueId val="{00000000-3AE7-45B5-8A3B-C1F8EF7D2B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453</c:v>
                </c:pt>
                <c:pt idx="5">
                  <c:v>424</c:v>
                </c:pt>
                <c:pt idx="8">
                  <c:v>408</c:v>
                </c:pt>
                <c:pt idx="11">
                  <c:v>387</c:v>
                </c:pt>
                <c:pt idx="14">
                  <c:v>348</c:v>
                </c:pt>
              </c:numCache>
            </c:numRef>
          </c:val>
          <c:extLst>
            <c:ext xmlns:c16="http://schemas.microsoft.com/office/drawing/2014/chart" uri="{C3380CC4-5D6E-409C-BE32-E72D297353CC}">
              <c16:uniqueId val="{00000001-3AE7-45B5-8A3B-C1F8EF7D2B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14143</c:v>
                </c:pt>
                <c:pt idx="5">
                  <c:v>15608</c:v>
                </c:pt>
                <c:pt idx="8">
                  <c:v>17600</c:v>
                </c:pt>
                <c:pt idx="11">
                  <c:v>17379</c:v>
                </c:pt>
                <c:pt idx="14">
                  <c:v>18921</c:v>
                </c:pt>
              </c:numCache>
            </c:numRef>
          </c:val>
          <c:extLst>
            <c:ext xmlns:c16="http://schemas.microsoft.com/office/drawing/2014/chart" uri="{C3380CC4-5D6E-409C-BE32-E72D297353CC}">
              <c16:uniqueId val="{00000002-3AE7-45B5-8A3B-C1F8EF7D2B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E7-45B5-8A3B-C1F8EF7D2B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E7-45B5-8A3B-C1F8EF7D2B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9</c:v>
                </c:pt>
                <c:pt idx="6">
                  <c:v>6</c:v>
                </c:pt>
                <c:pt idx="9">
                  <c:v>3</c:v>
                </c:pt>
                <c:pt idx="12">
                  <c:v>2</c:v>
                </c:pt>
              </c:numCache>
            </c:numRef>
          </c:val>
          <c:extLst>
            <c:ext xmlns:c16="http://schemas.microsoft.com/office/drawing/2014/chart" uri="{C3380CC4-5D6E-409C-BE32-E72D297353CC}">
              <c16:uniqueId val="{00000005-3AE7-45B5-8A3B-C1F8EF7D2B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4837</c:v>
                </c:pt>
                <c:pt idx="3">
                  <c:v>4867</c:v>
                </c:pt>
                <c:pt idx="6">
                  <c:v>4812</c:v>
                </c:pt>
                <c:pt idx="9">
                  <c:v>4797</c:v>
                </c:pt>
                <c:pt idx="12">
                  <c:v>4750</c:v>
                </c:pt>
              </c:numCache>
            </c:numRef>
          </c:val>
          <c:extLst>
            <c:ext xmlns:c16="http://schemas.microsoft.com/office/drawing/2014/chart" uri="{C3380CC4-5D6E-409C-BE32-E72D297353CC}">
              <c16:uniqueId val="{00000006-3AE7-45B5-8A3B-C1F8EF7D2B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193</c:v>
                </c:pt>
                <c:pt idx="3">
                  <c:v>172</c:v>
                </c:pt>
                <c:pt idx="6">
                  <c:v>198</c:v>
                </c:pt>
                <c:pt idx="9">
                  <c:v>181</c:v>
                </c:pt>
                <c:pt idx="12">
                  <c:v>178</c:v>
                </c:pt>
              </c:numCache>
            </c:numRef>
          </c:val>
          <c:extLst>
            <c:ext xmlns:c16="http://schemas.microsoft.com/office/drawing/2014/chart" uri="{C3380CC4-5D6E-409C-BE32-E72D297353CC}">
              <c16:uniqueId val="{00000007-3AE7-45B5-8A3B-C1F8EF7D2B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13795</c:v>
                </c:pt>
                <c:pt idx="3">
                  <c:v>11823</c:v>
                </c:pt>
                <c:pt idx="6">
                  <c:v>9992</c:v>
                </c:pt>
                <c:pt idx="9">
                  <c:v>8119</c:v>
                </c:pt>
                <c:pt idx="12">
                  <c:v>7030</c:v>
                </c:pt>
              </c:numCache>
            </c:numRef>
          </c:val>
          <c:extLst>
            <c:ext xmlns:c16="http://schemas.microsoft.com/office/drawing/2014/chart" uri="{C3380CC4-5D6E-409C-BE32-E72D297353CC}">
              <c16:uniqueId val="{00000008-3AE7-45B5-8A3B-C1F8EF7D2B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791</c:v>
                </c:pt>
                <c:pt idx="3">
                  <c:v>730</c:v>
                </c:pt>
                <c:pt idx="6">
                  <c:v>670</c:v>
                </c:pt>
                <c:pt idx="9">
                  <c:v>613</c:v>
                </c:pt>
                <c:pt idx="12">
                  <c:v>557</c:v>
                </c:pt>
              </c:numCache>
            </c:numRef>
          </c:val>
          <c:extLst>
            <c:ext xmlns:c16="http://schemas.microsoft.com/office/drawing/2014/chart" uri="{C3380CC4-5D6E-409C-BE32-E72D297353CC}">
              <c16:uniqueId val="{00000009-3AE7-45B5-8A3B-C1F8EF7D2B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41168</c:v>
                </c:pt>
                <c:pt idx="3">
                  <c:v>40423</c:v>
                </c:pt>
                <c:pt idx="6">
                  <c:v>39948</c:v>
                </c:pt>
                <c:pt idx="9">
                  <c:v>38397</c:v>
                </c:pt>
                <c:pt idx="12">
                  <c:v>36482</c:v>
                </c:pt>
              </c:numCache>
            </c:numRef>
          </c:val>
          <c:extLst>
            <c:ext xmlns:c16="http://schemas.microsoft.com/office/drawing/2014/chart" uri="{C3380CC4-5D6E-409C-BE32-E72D297353CC}">
              <c16:uniqueId val="{0000000A-3AE7-45B5-8A3B-C1F8EF7D2B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7283</c:v>
                </c:pt>
                <c:pt idx="2">
                  <c:v>#N/A</c:v>
                </c:pt>
                <c:pt idx="3">
                  <c:v>#N/A</c:v>
                </c:pt>
                <c:pt idx="4">
                  <c:v>3876</c:v>
                </c:pt>
                <c:pt idx="5">
                  <c:v>#N/A</c:v>
                </c:pt>
                <c:pt idx="6">
                  <c:v>#N/A</c:v>
                </c:pt>
                <c:pt idx="7">
                  <c:v>897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E7-45B5-8A3B-C1F8EF7D2B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3730</c:v>
                </c:pt>
                <c:pt idx="1">
                  <c:v>3730</c:v>
                </c:pt>
                <c:pt idx="2">
                  <c:v>3732</c:v>
                </c:pt>
              </c:numCache>
            </c:numRef>
          </c:val>
          <c:extLst>
            <c:ext xmlns:c16="http://schemas.microsoft.com/office/drawing/2014/chart" uri="{C3380CC4-5D6E-409C-BE32-E72D297353CC}">
              <c16:uniqueId val="{00000000-A615-4ACC-9D55-7BA7ED20C9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1796</c:v>
                </c:pt>
                <c:pt idx="1">
                  <c:v>1796</c:v>
                </c:pt>
                <c:pt idx="2">
                  <c:v>1481</c:v>
                </c:pt>
              </c:numCache>
            </c:numRef>
          </c:val>
          <c:extLst>
            <c:ext xmlns:c16="http://schemas.microsoft.com/office/drawing/2014/chart" uri="{C3380CC4-5D6E-409C-BE32-E72D297353CC}">
              <c16:uniqueId val="{00000001-A615-4ACC-9D55-7BA7ED20C9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14349</c:v>
                </c:pt>
                <c:pt idx="1">
                  <c:v>14144</c:v>
                </c:pt>
                <c:pt idx="2">
                  <c:v>14982</c:v>
                </c:pt>
              </c:numCache>
            </c:numRef>
          </c:val>
          <c:extLst>
            <c:ext xmlns:c16="http://schemas.microsoft.com/office/drawing/2014/chart" uri="{C3380CC4-5D6E-409C-BE32-E72D297353CC}">
              <c16:uniqueId val="{00000002-A615-4ACC-9D55-7BA7ED20C9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67,271
65,730
201.92
41,125,673
38,997,329
1,995,875
19,618,803
36,481,540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ポイント上回っているが、前年度と同ポイントの結果となった。</a:t>
          </a:r>
          <a:endParaRPr lang="ja-JP" altLang="ja-JP" sz="1400">
            <a:effectLst/>
          </a:endParaRPr>
        </a:p>
        <a:p>
          <a:r>
            <a:rPr kumimoji="1" lang="ja-JP" altLang="ja-JP" sz="1100">
              <a:solidFill>
                <a:schemeClr val="dk1"/>
              </a:solidFill>
              <a:effectLst/>
              <a:latin typeface="+mn-lt"/>
              <a:ea typeface="+mn-ea"/>
              <a:cs typeface="+mn-cs"/>
            </a:rPr>
            <a:t>新型コロナウイルス感染症の影響からの景気回復による市税増加や、過去最高の市税収納率となったことによるものであるが、今後も継続して自己財源の確保、財政基盤の強化を図っていく。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22877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63094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となり、類似団体と比べ、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en-US" sz="1100">
              <a:solidFill>
                <a:schemeClr val="dk1"/>
              </a:solidFill>
              <a:effectLst/>
              <a:latin typeface="+mn-lt"/>
              <a:ea typeface="+mn-ea"/>
              <a:cs typeface="+mn-cs"/>
            </a:rPr>
            <a:t>市税などの経常的収入は増加したものの、年間を通して給食費の無償化を実施し、経常的な特定財源が減少したことから、経常的支出に充当される一般財源が増加し、また、物価高騰等により物件費及び補助費等が増加などによるものである。</a:t>
          </a:r>
          <a:r>
            <a:rPr kumimoji="1" lang="ja-JP" altLang="ja-JP" sz="1100">
              <a:solidFill>
                <a:schemeClr val="dk1"/>
              </a:solidFill>
              <a:effectLst/>
              <a:latin typeface="+mn-lt"/>
              <a:ea typeface="+mn-ea"/>
              <a:cs typeface="+mn-cs"/>
            </a:rPr>
            <a:t>社会経済や行政需要の変化に適切に対応していくためには、財政の弾力性の維持が必要となる。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7528"/>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129032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4752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748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126492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78232</xdr:rowOff>
    </xdr:from>
    <xdr:to>
      <xdr:col>15</xdr:col>
      <xdr:colOff>133350</xdr:colOff>
      <xdr:row>62</xdr:row>
      <xdr:rowOff>8382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164609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類似団体に比べ高くなっている主な要因としては、市内経済を活性化させるため、キャッシュレス</a:t>
          </a:r>
          <a:r>
            <a:rPr kumimoji="1" lang="ja-JP" altLang="en-US" sz="1100">
              <a:solidFill>
                <a:sysClr val="windowText" lastClr="000000"/>
              </a:solidFill>
              <a:effectLst/>
              <a:latin typeface="+mn-lt"/>
              <a:ea typeface="+mn-ea"/>
              <a:cs typeface="+mn-cs"/>
            </a:rPr>
            <a:t>決済</a:t>
          </a:r>
          <a:r>
            <a:rPr kumimoji="1" lang="ja-JP" altLang="en-US" sz="1100">
              <a:solidFill>
                <a:schemeClr val="dk1"/>
              </a:solidFill>
              <a:effectLst/>
              <a:latin typeface="+mn-lt"/>
              <a:ea typeface="+mn-ea"/>
              <a:cs typeface="+mn-cs"/>
            </a:rPr>
            <a:t>を活用したポイント還元をする消費喚起キャンペーン事業を行ったことによる。今後も、行財政改革を進める中で、コスト削減に努めていく。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169979</xdr:rowOff>
    </xdr:from>
    <xdr:to>
      <xdr:col>23</xdr:col>
      <xdr:colOff>133350</xdr:colOff>
      <xdr:row>84</xdr:row>
      <xdr:rowOff>126048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0329"/>
          <a:ext cx="838200" cy="1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149670</xdr:rowOff>
    </xdr:from>
    <xdr:to>
      <xdr:col>19</xdr:col>
      <xdr:colOff>133350</xdr:colOff>
      <xdr:row>83</xdr:row>
      <xdr:rowOff>169979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0020"/>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65591</xdr:rowOff>
    </xdr:from>
    <xdr:to>
      <xdr:col>15</xdr:col>
      <xdr:colOff>82550</xdr:colOff>
      <xdr:row>83</xdr:row>
      <xdr:rowOff>149670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4491"/>
          <a:ext cx="889000" cy="25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122585</xdr:rowOff>
    </xdr:from>
    <xdr:to>
      <xdr:col>11</xdr:col>
      <xdr:colOff>31750</xdr:colOff>
      <xdr:row>82</xdr:row>
      <xdr:rowOff>65591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0035"/>
          <a:ext cx="8890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75248</xdr:rowOff>
    </xdr:from>
    <xdr:to>
      <xdr:col>23</xdr:col>
      <xdr:colOff>184150</xdr:colOff>
      <xdr:row>85</xdr:row>
      <xdr:rowOff>5398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47325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4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119179</xdr:rowOff>
    </xdr:from>
    <xdr:to>
      <xdr:col>19</xdr:col>
      <xdr:colOff>184150</xdr:colOff>
      <xdr:row>84</xdr:row>
      <xdr:rowOff>49329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59506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98870</xdr:rowOff>
    </xdr:from>
    <xdr:to>
      <xdr:col>15</xdr:col>
      <xdr:colOff>133350</xdr:colOff>
      <xdr:row>84</xdr:row>
      <xdr:rowOff>29020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14791</xdr:rowOff>
    </xdr:from>
    <xdr:to>
      <xdr:col>11</xdr:col>
      <xdr:colOff>82550</xdr:colOff>
      <xdr:row>82</xdr:row>
      <xdr:rowOff>116391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71785</xdr:rowOff>
    </xdr:from>
    <xdr:to>
      <xdr:col>7</xdr:col>
      <xdr:colOff>31750</xdr:colOff>
      <xdr:row>82</xdr:row>
      <xdr:rowOff>1935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今後も、級別職員数割合について、厳正かつ適正に管理することで、給与の適正化に努める。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739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84364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今後も厳しい財政状況下にあり、多様化する行政ニーズに的確に対応できる組織体制を整備しながら、職員数を計画的に削減していく。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4475</xdr:rowOff>
    </xdr:from>
    <xdr:to>
      <xdr:col>81</xdr:col>
      <xdr:colOff>44450</xdr:colOff>
      <xdr:row>61</xdr:row>
      <xdr:rowOff>10220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6292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10220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40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2177</xdr:rowOff>
    </xdr:from>
    <xdr:to>
      <xdr:col>72</xdr:col>
      <xdr:colOff>203200</xdr:colOff>
      <xdr:row>61</xdr:row>
      <xdr:rowOff>5624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062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2177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同ポイントの結果となった。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公債費の返済が進み、合併特例事業債や臨時財政対策債の元利償還金が減少したものの、地方消費税交付金等が増額し、標準税収入額等が増加したため、標準財政規模が増加したことによる。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事業の適切性を見極め有利な資金調達に努めていく。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654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163285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68848"/>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将来負担比率は、合併特例債や臨時財政対策債の償還が進んだことにより算出されなかった。今後も継続できるよう財政の健全化に努めていく。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147562</xdr:rowOff>
    </xdr:from>
    <xdr:to>
      <xdr:col>72</xdr:col>
      <xdr:colOff>203200</xdr:colOff>
      <xdr:row>15</xdr:row>
      <xdr:rowOff>27577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376412"/>
          <a:ext cx="889000" cy="2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27577</xdr:rowOff>
    </xdr:from>
    <xdr:to>
      <xdr:col>68</xdr:col>
      <xdr:colOff>152400</xdr:colOff>
      <xdr:row>16</xdr:row>
      <xdr:rowOff>121557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9932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96762</xdr:rowOff>
    </xdr:from>
    <xdr:to>
      <xdr:col>73</xdr:col>
      <xdr:colOff>44450</xdr:colOff>
      <xdr:row>14</xdr:row>
      <xdr:rowOff>26912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37089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148227</xdr:rowOff>
    </xdr:from>
    <xdr:to>
      <xdr:col>68</xdr:col>
      <xdr:colOff>203200</xdr:colOff>
      <xdr:row>15</xdr:row>
      <xdr:rowOff>78377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70757</xdr:rowOff>
    </xdr:from>
    <xdr:to>
      <xdr:col>64</xdr:col>
      <xdr:colOff>152400</xdr:colOff>
      <xdr:row>17</xdr:row>
      <xdr:rowOff>907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157134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67,271
65,730
201.92
41,125,673
38,997,329
1,995,875
19,618,803
36,481,540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人事院勧告により職員人件費が増加したことによる。</a:t>
          </a:r>
          <a:endParaRPr lang="ja-JP" altLang="ja-JP" sz="1400">
            <a:effectLst/>
          </a:endParaRPr>
        </a:p>
        <a:p>
          <a:r>
            <a:rPr kumimoji="1" lang="ja-JP" altLang="ja-JP" sz="1100">
              <a:solidFill>
                <a:schemeClr val="dk1"/>
              </a:solidFill>
              <a:effectLst/>
              <a:latin typeface="+mn-lt"/>
              <a:ea typeface="+mn-ea"/>
              <a:cs typeface="+mn-cs"/>
            </a:rPr>
            <a:t>今後も、級別職員数割合について、厳正かつ適正に管理することで、給与の適正化に努める。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主な要因としては、物価高騰の影響</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、人件費の上昇や物価高騰により上昇することが想定されるため、経費の縮減に努めていく。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21</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21</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1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31750</xdr:rowOff>
    </xdr:from>
    <xdr:to>
      <xdr:col>74</xdr:col>
      <xdr:colOff>31750</xdr:colOff>
      <xdr:row>21</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少子高齢化の進展に伴い、扶助費の額は増額傾向になると考えられるため、経費の抑制に努める。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21844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13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xdr:rowOff>
    </xdr:from>
    <xdr:to>
      <xdr:col>19</xdr:col>
      <xdr:colOff>187325</xdr:colOff>
      <xdr:row>56</xdr:row>
      <xdr:rowOff>21844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xdr:rowOff>
    </xdr:from>
    <xdr:to>
      <xdr:col>15</xdr:col>
      <xdr:colOff>98425</xdr:colOff>
      <xdr:row>56</xdr:row>
      <xdr:rowOff>3556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04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21844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57421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5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124206</xdr:rowOff>
    </xdr:from>
    <xdr:to>
      <xdr:col>11</xdr:col>
      <xdr:colOff>60325</xdr:colOff>
      <xdr:row>56</xdr:row>
      <xdr:rowOff>54356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今後も、他会計繰出金について、各会計において健全化に努めていく。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54</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55</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90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主な要因としては、新型コロナウイルス感染症が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類に移行したことで、コロナ禍前の状況に戻りつつあり、増額している。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今後も、補助金の交付について、補助制度の見直しを積極的に行い、適正な補助事業の執行に努めていく。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9744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340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今後の地方債活用も鑑み、低金利な起債への借り換えを積極的に行うなど、公債費の抑制に努める。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114300</xdr:rowOff>
    </xdr:from>
    <xdr:to>
      <xdr:col>24</xdr:col>
      <xdr:colOff>25400</xdr:colOff>
      <xdr:row>78</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8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78</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4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79</xdr:row>
      <xdr:rowOff>19050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4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19050</xdr:rowOff>
    </xdr:from>
    <xdr:to>
      <xdr:col>11</xdr:col>
      <xdr:colOff>9525</xdr:colOff>
      <xdr:row>79</xdr:row>
      <xdr:rowOff>120650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6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139700</xdr:rowOff>
    </xdr:from>
    <xdr:to>
      <xdr:col>11</xdr:col>
      <xdr:colOff>60325</xdr:colOff>
      <xdr:row>79</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156227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主な要因としては、物価高騰等による物件費の増や、</a:t>
          </a:r>
          <a:r>
            <a:rPr kumimoji="1" lang="ja-JP" altLang="ja-JP" sz="1100">
              <a:solidFill>
                <a:schemeClr val="dk1"/>
              </a:solidFill>
              <a:effectLst/>
              <a:latin typeface="+mn-lt"/>
              <a:ea typeface="+mn-ea"/>
              <a:cs typeface="+mn-cs"/>
            </a:rPr>
            <a:t>新型コロナウイルス感染症が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類に移行したことで、コロナ禍前の状況に戻りつつあり、</a:t>
          </a:r>
          <a:r>
            <a:rPr kumimoji="1" lang="ja-JP" altLang="en-US" sz="1100">
              <a:solidFill>
                <a:schemeClr val="dk1"/>
              </a:solidFill>
              <a:effectLst/>
              <a:latin typeface="+mn-lt"/>
              <a:ea typeface="+mn-ea"/>
              <a:cs typeface="+mn-cs"/>
            </a:rPr>
            <a:t>補助費等が増加</a:t>
          </a:r>
          <a:r>
            <a:rPr kumimoji="1" lang="ja-JP" altLang="ja-JP" sz="1100">
              <a:solidFill>
                <a:schemeClr val="dk1"/>
              </a:solidFill>
              <a:effectLst/>
              <a:latin typeface="+mn-lt"/>
              <a:ea typeface="+mn-ea"/>
              <a:cs typeface="+mn-cs"/>
            </a:rPr>
            <a:t>している。行政サービスの水準を下げることなく、歳出抑制に一層努めていく必要がある。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76</xdr:row>
      <xdr:rowOff>71482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31420"/>
          <a:ext cx="8382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7801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63142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7801</xdr:rowOff>
    </xdr:from>
    <xdr:to>
      <xdr:col>73</xdr:col>
      <xdr:colOff>180975</xdr:colOff>
      <xdr:row>76</xdr:row>
      <xdr:rowOff>6169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6655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6169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14300"/>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20682</xdr:rowOff>
    </xdr:from>
    <xdr:to>
      <xdr:col>82</xdr:col>
      <xdr:colOff>158750</xdr:colOff>
      <xdr:row>76</xdr:row>
      <xdr:rowOff>122282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164209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128451</xdr:rowOff>
    </xdr:from>
    <xdr:to>
      <xdr:col>74</xdr:col>
      <xdr:colOff>31750</xdr:colOff>
      <xdr:row>75</xdr:row>
      <xdr:rowOff>58601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43378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0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126819</xdr:rowOff>
    </xdr:from>
    <xdr:to>
      <xdr:col>69</xdr:col>
      <xdr:colOff>142875</xdr:colOff>
      <xdr:row>76</xdr:row>
      <xdr:rowOff>56969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26200</xdr:rowOff>
    </xdr:from>
    <xdr:to>
      <xdr:col>29</xdr:col>
      <xdr:colOff>127000</xdr:colOff>
      <xdr:row>19</xdr:row>
      <xdr:rowOff>33782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1375"/>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33782</xdr:rowOff>
    </xdr:from>
    <xdr:to>
      <xdr:col>26</xdr:col>
      <xdr:colOff>50800</xdr:colOff>
      <xdr:row>19</xdr:row>
      <xdr:rowOff>57557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8957"/>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46088</xdr:rowOff>
    </xdr:from>
    <xdr:to>
      <xdr:col>22</xdr:col>
      <xdr:colOff>114300</xdr:colOff>
      <xdr:row>19</xdr:row>
      <xdr:rowOff>57557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51263"/>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46088</xdr:rowOff>
    </xdr:from>
    <xdr:to>
      <xdr:col>18</xdr:col>
      <xdr:colOff>177800</xdr:colOff>
      <xdr:row>19</xdr:row>
      <xdr:rowOff>104864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1263"/>
          <a:ext cx="698500" cy="5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146850</xdr:rowOff>
    </xdr:from>
    <xdr:to>
      <xdr:col>29</xdr:col>
      <xdr:colOff>177800</xdr:colOff>
      <xdr:row>19</xdr:row>
      <xdr:rowOff>77000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118927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154432</xdr:rowOff>
    </xdr:from>
    <xdr:to>
      <xdr:col>26</xdr:col>
      <xdr:colOff>101600</xdr:colOff>
      <xdr:row>19</xdr:row>
      <xdr:rowOff>84582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69359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6757</xdr:rowOff>
    </xdr:from>
    <xdr:to>
      <xdr:col>22</xdr:col>
      <xdr:colOff>165100</xdr:colOff>
      <xdr:row>19</xdr:row>
      <xdr:rowOff>108357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93134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166738</xdr:rowOff>
    </xdr:from>
    <xdr:to>
      <xdr:col>19</xdr:col>
      <xdr:colOff>38100</xdr:colOff>
      <xdr:row>19</xdr:row>
      <xdr:rowOff>96888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54064</xdr:rowOff>
    </xdr:from>
    <xdr:to>
      <xdr:col>15</xdr:col>
      <xdr:colOff>101600</xdr:colOff>
      <xdr:row>19</xdr:row>
      <xdr:rowOff>155664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63939</xdr:rowOff>
    </xdr:from>
    <xdr:to>
      <xdr:col>29</xdr:col>
      <xdr:colOff>127000</xdr:colOff>
      <xdr:row>36</xdr:row>
      <xdr:rowOff>82358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17189"/>
          <a:ext cx="6477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79680</xdr:rowOff>
    </xdr:from>
    <xdr:to>
      <xdr:col>26</xdr:col>
      <xdr:colOff>50800</xdr:colOff>
      <xdr:row>36</xdr:row>
      <xdr:rowOff>82358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2930"/>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79680</xdr:rowOff>
    </xdr:from>
    <xdr:to>
      <xdr:col>22</xdr:col>
      <xdr:colOff>114300</xdr:colOff>
      <xdr:row>36</xdr:row>
      <xdr:rowOff>94311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2930"/>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309978</xdr:rowOff>
    </xdr:from>
    <xdr:to>
      <xdr:col>18</xdr:col>
      <xdr:colOff>177800</xdr:colOff>
      <xdr:row>36</xdr:row>
      <xdr:rowOff>94311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20328"/>
          <a:ext cx="698500" cy="12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13139</xdr:rowOff>
    </xdr:from>
    <xdr:to>
      <xdr:col>29</xdr:col>
      <xdr:colOff>177800</xdr:colOff>
      <xdr:row>36</xdr:row>
      <xdr:rowOff>114739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6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328116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31558</xdr:rowOff>
    </xdr:from>
    <xdr:to>
      <xdr:col>26</xdr:col>
      <xdr:colOff>101600</xdr:colOff>
      <xdr:row>36</xdr:row>
      <xdr:rowOff>133158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117935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28880</xdr:rowOff>
    </xdr:from>
    <xdr:to>
      <xdr:col>22</xdr:col>
      <xdr:colOff>165100</xdr:colOff>
      <xdr:row>36</xdr:row>
      <xdr:rowOff>130480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43511</xdr:rowOff>
    </xdr:from>
    <xdr:to>
      <xdr:col>19</xdr:col>
      <xdr:colOff>38100</xdr:colOff>
      <xdr:row>36</xdr:row>
      <xdr:rowOff>145111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129888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259178</xdr:rowOff>
    </xdr:from>
    <xdr:to>
      <xdr:col>15</xdr:col>
      <xdr:colOff>101600</xdr:colOff>
      <xdr:row>36</xdr:row>
      <xdr:rowOff>17878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67,271
65,730
201.92
41,125,673
38,997,329
1,995,875
19,618,803
36,481,540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159791</xdr:rowOff>
    </xdr:from>
    <xdr:to>
      <xdr:col>24</xdr:col>
      <xdr:colOff>63500</xdr:colOff>
      <xdr:row>37</xdr:row>
      <xdr:rowOff>165379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3441"/>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159791</xdr:rowOff>
    </xdr:from>
    <xdr:to>
      <xdr:col>19</xdr:col>
      <xdr:colOff>177800</xdr:colOff>
      <xdr:row>38</xdr:row>
      <xdr:rowOff>20168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3441"/>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17031</xdr:rowOff>
    </xdr:from>
    <xdr:to>
      <xdr:col>15</xdr:col>
      <xdr:colOff>50800</xdr:colOff>
      <xdr:row>38</xdr:row>
      <xdr:rowOff>20168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213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17031</xdr:rowOff>
    </xdr:from>
    <xdr:to>
      <xdr:col>10</xdr:col>
      <xdr:colOff>114300</xdr:colOff>
      <xdr:row>38</xdr:row>
      <xdr:rowOff>164719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2131"/>
          <a:ext cx="889000" cy="1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114579</xdr:rowOff>
    </xdr:from>
    <xdr:to>
      <xdr:col>24</xdr:col>
      <xdr:colOff>114300</xdr:colOff>
      <xdr:row>38</xdr:row>
      <xdr:rowOff>44729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108991</xdr:rowOff>
    </xdr:from>
    <xdr:to>
      <xdr:col>20</xdr:col>
      <xdr:colOff>38100</xdr:colOff>
      <xdr:row>38</xdr:row>
      <xdr:rowOff>39142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30268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140818</xdr:rowOff>
    </xdr:from>
    <xdr:to>
      <xdr:col>15</xdr:col>
      <xdr:colOff>101600</xdr:colOff>
      <xdr:row>38</xdr:row>
      <xdr:rowOff>70968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62095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137681</xdr:rowOff>
    </xdr:from>
    <xdr:to>
      <xdr:col>10</xdr:col>
      <xdr:colOff>165100</xdr:colOff>
      <xdr:row>38</xdr:row>
      <xdr:rowOff>67831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58958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113919</xdr:rowOff>
    </xdr:from>
    <xdr:to>
      <xdr:col>6</xdr:col>
      <xdr:colOff>38100</xdr:colOff>
      <xdr:row>39</xdr:row>
      <xdr:rowOff>44069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104414</xdr:rowOff>
    </xdr:from>
    <xdr:to>
      <xdr:col>24</xdr:col>
      <xdr:colOff>63500</xdr:colOff>
      <xdr:row>54</xdr:row>
      <xdr:rowOff>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19814"/>
          <a:ext cx="8382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973</xdr:rowOff>
    </xdr:from>
    <xdr:to>
      <xdr:col>19</xdr:col>
      <xdr:colOff>177800</xdr:colOff>
      <xdr:row>54</xdr:row>
      <xdr:rowOff>18738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59273"/>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18738</xdr:rowOff>
    </xdr:from>
    <xdr:to>
      <xdr:col>15</xdr:col>
      <xdr:colOff>50800</xdr:colOff>
      <xdr:row>57</xdr:row>
      <xdr:rowOff>38430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77038"/>
          <a:ext cx="889000" cy="5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38430</xdr:rowOff>
    </xdr:from>
    <xdr:to>
      <xdr:col>10</xdr:col>
      <xdr:colOff>114300</xdr:colOff>
      <xdr:row>57</xdr:row>
      <xdr:rowOff>51819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1108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53614</xdr:rowOff>
    </xdr:from>
    <xdr:to>
      <xdr:col>24</xdr:col>
      <xdr:colOff>114300</xdr:colOff>
      <xdr:row>52</xdr:row>
      <xdr:rowOff>155214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76491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121623</xdr:rowOff>
    </xdr:from>
    <xdr:to>
      <xdr:col>20</xdr:col>
      <xdr:colOff>38100</xdr:colOff>
      <xdr:row>54</xdr:row>
      <xdr:rowOff>51773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68300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139388</xdr:rowOff>
    </xdr:from>
    <xdr:to>
      <xdr:col>15</xdr:col>
      <xdr:colOff>101600</xdr:colOff>
      <xdr:row>54</xdr:row>
      <xdr:rowOff>69538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86065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159080</xdr:rowOff>
    </xdr:from>
    <xdr:to>
      <xdr:col>10</xdr:col>
      <xdr:colOff>165100</xdr:colOff>
      <xdr:row>57</xdr:row>
      <xdr:rowOff>89230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80357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xdr:rowOff>
    </xdr:from>
    <xdr:to>
      <xdr:col>6</xdr:col>
      <xdr:colOff>38100</xdr:colOff>
      <xdr:row>57</xdr:row>
      <xdr:rowOff>102619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93746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10587</xdr:rowOff>
    </xdr:from>
    <xdr:to>
      <xdr:col>24</xdr:col>
      <xdr:colOff>63500</xdr:colOff>
      <xdr:row>78</xdr:row>
      <xdr:rowOff>42774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3687"/>
          <a:ext cx="8382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18314</xdr:rowOff>
    </xdr:from>
    <xdr:to>
      <xdr:col>19</xdr:col>
      <xdr:colOff>177800</xdr:colOff>
      <xdr:row>78</xdr:row>
      <xdr:rowOff>42774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141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437</xdr:rowOff>
    </xdr:from>
    <xdr:to>
      <xdr:col>15</xdr:col>
      <xdr:colOff>50800</xdr:colOff>
      <xdr:row>78</xdr:row>
      <xdr:rowOff>18314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353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437</xdr:rowOff>
    </xdr:from>
    <xdr:to>
      <xdr:col>10</xdr:col>
      <xdr:colOff>114300</xdr:colOff>
      <xdr:row>78</xdr:row>
      <xdr:rowOff>49037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73537"/>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131237</xdr:rowOff>
    </xdr:from>
    <xdr:to>
      <xdr:col>24</xdr:col>
      <xdr:colOff>114300</xdr:colOff>
      <xdr:row>78</xdr:row>
      <xdr:rowOff>61387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46164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163424</xdr:rowOff>
    </xdr:from>
    <xdr:to>
      <xdr:col>20</xdr:col>
      <xdr:colOff>38100</xdr:colOff>
      <xdr:row>78</xdr:row>
      <xdr:rowOff>93574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84701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138964</xdr:rowOff>
    </xdr:from>
    <xdr:to>
      <xdr:col>15</xdr:col>
      <xdr:colOff>101600</xdr:colOff>
      <xdr:row>78</xdr:row>
      <xdr:rowOff>69114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121087</xdr:rowOff>
    </xdr:from>
    <xdr:to>
      <xdr:col>10</xdr:col>
      <xdr:colOff>165100</xdr:colOff>
      <xdr:row>78</xdr:row>
      <xdr:rowOff>51237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169687</xdr:rowOff>
    </xdr:from>
    <xdr:to>
      <xdr:col>6</xdr:col>
      <xdr:colOff>38100</xdr:colOff>
      <xdr:row>78</xdr:row>
      <xdr:rowOff>99837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90964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163322</xdr:rowOff>
    </xdr:from>
    <xdr:to>
      <xdr:col>24</xdr:col>
      <xdr:colOff>63500</xdr:colOff>
      <xdr:row>96</xdr:row>
      <xdr:rowOff>78414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107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114946</xdr:rowOff>
    </xdr:from>
    <xdr:to>
      <xdr:col>19</xdr:col>
      <xdr:colOff>177800</xdr:colOff>
      <xdr:row>96</xdr:row>
      <xdr:rowOff>78414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02696"/>
          <a:ext cx="889000" cy="13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114946</xdr:rowOff>
    </xdr:from>
    <xdr:to>
      <xdr:col>15</xdr:col>
      <xdr:colOff>50800</xdr:colOff>
      <xdr:row>97</xdr:row>
      <xdr:rowOff>46965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2696"/>
          <a:ext cx="889000" cy="27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46965</xdr:rowOff>
    </xdr:from>
    <xdr:to>
      <xdr:col>10</xdr:col>
      <xdr:colOff>114300</xdr:colOff>
      <xdr:row>97</xdr:row>
      <xdr:rowOff>102395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7615"/>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112522</xdr:rowOff>
    </xdr:from>
    <xdr:to>
      <xdr:col>24</xdr:col>
      <xdr:colOff>114300</xdr:colOff>
      <xdr:row>96</xdr:row>
      <xdr:rowOff>42672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90949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27614</xdr:rowOff>
    </xdr:from>
    <xdr:to>
      <xdr:col>20</xdr:col>
      <xdr:colOff>38100</xdr:colOff>
      <xdr:row>96</xdr:row>
      <xdr:rowOff>129214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120341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7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64146</xdr:rowOff>
    </xdr:from>
    <xdr:to>
      <xdr:col>15</xdr:col>
      <xdr:colOff>101600</xdr:colOff>
      <xdr:row>95</xdr:row>
      <xdr:rowOff>165746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156873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167615</xdr:rowOff>
    </xdr:from>
    <xdr:to>
      <xdr:col>10</xdr:col>
      <xdr:colOff>165100</xdr:colOff>
      <xdr:row>97</xdr:row>
      <xdr:rowOff>97765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88892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51595</xdr:rowOff>
    </xdr:from>
    <xdr:to>
      <xdr:col>6</xdr:col>
      <xdr:colOff>38100</xdr:colOff>
      <xdr:row>97</xdr:row>
      <xdr:rowOff>153195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124580</xdr:rowOff>
    </xdr:from>
    <xdr:to>
      <xdr:col>55</xdr:col>
      <xdr:colOff>0</xdr:colOff>
      <xdr:row>38</xdr:row>
      <xdr:rowOff>80362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68230"/>
          <a:ext cx="8382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124580</xdr:rowOff>
    </xdr:from>
    <xdr:to>
      <xdr:col>50</xdr:col>
      <xdr:colOff>114300</xdr:colOff>
      <xdr:row>38</xdr:row>
      <xdr:rowOff>8472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8230"/>
          <a:ext cx="889000" cy="5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89441</xdr:rowOff>
    </xdr:from>
    <xdr:to>
      <xdr:col>45</xdr:col>
      <xdr:colOff>177800</xdr:colOff>
      <xdr:row>38</xdr:row>
      <xdr:rowOff>8472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04391"/>
          <a:ext cx="889000" cy="11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89441</xdr:rowOff>
    </xdr:from>
    <xdr:to>
      <xdr:col>41</xdr:col>
      <xdr:colOff>50800</xdr:colOff>
      <xdr:row>38</xdr:row>
      <xdr:rowOff>60474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04391"/>
          <a:ext cx="889000" cy="11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29562</xdr:rowOff>
    </xdr:from>
    <xdr:to>
      <xdr:col>55</xdr:col>
      <xdr:colOff>50800</xdr:colOff>
      <xdr:row>38</xdr:row>
      <xdr:rowOff>131162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73780</xdr:rowOff>
    </xdr:from>
    <xdr:to>
      <xdr:col>50</xdr:col>
      <xdr:colOff>165100</xdr:colOff>
      <xdr:row>38</xdr:row>
      <xdr:rowOff>3930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166507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129123</xdr:rowOff>
    </xdr:from>
    <xdr:to>
      <xdr:col>46</xdr:col>
      <xdr:colOff>38100</xdr:colOff>
      <xdr:row>38</xdr:row>
      <xdr:rowOff>59272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2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50399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38641</xdr:rowOff>
    </xdr:from>
    <xdr:to>
      <xdr:col>41</xdr:col>
      <xdr:colOff>101600</xdr:colOff>
      <xdr:row>31</xdr:row>
      <xdr:rowOff>140241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131368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4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9674</xdr:rowOff>
    </xdr:from>
    <xdr:to>
      <xdr:col>36</xdr:col>
      <xdr:colOff>165100</xdr:colOff>
      <xdr:row>38</xdr:row>
      <xdr:rowOff>111274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102401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31603</xdr:rowOff>
    </xdr:from>
    <xdr:to>
      <xdr:col>55</xdr:col>
      <xdr:colOff>0</xdr:colOff>
      <xdr:row>56</xdr:row>
      <xdr:rowOff>122989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32803"/>
          <a:ext cx="838200" cy="9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31603</xdr:rowOff>
    </xdr:from>
    <xdr:to>
      <xdr:col>50</xdr:col>
      <xdr:colOff>114300</xdr:colOff>
      <xdr:row>56</xdr:row>
      <xdr:rowOff>56284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32803"/>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56284</xdr:rowOff>
    </xdr:from>
    <xdr:to>
      <xdr:col>45</xdr:col>
      <xdr:colOff>177800</xdr:colOff>
      <xdr:row>56</xdr:row>
      <xdr:rowOff>79936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57484"/>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79936</xdr:rowOff>
    </xdr:from>
    <xdr:to>
      <xdr:col>41</xdr:col>
      <xdr:colOff>50800</xdr:colOff>
      <xdr:row>57</xdr:row>
      <xdr:rowOff>68598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1136"/>
          <a:ext cx="889000" cy="16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72189</xdr:rowOff>
    </xdr:from>
    <xdr:to>
      <xdr:col>55</xdr:col>
      <xdr:colOff>50800</xdr:colOff>
      <xdr:row>57</xdr:row>
      <xdr:rowOff>2339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50616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152253</xdr:rowOff>
    </xdr:from>
    <xdr:to>
      <xdr:col>50</xdr:col>
      <xdr:colOff>165100</xdr:colOff>
      <xdr:row>56</xdr:row>
      <xdr:rowOff>82403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5484</xdr:rowOff>
    </xdr:from>
    <xdr:to>
      <xdr:col>46</xdr:col>
      <xdr:colOff>38100</xdr:colOff>
      <xdr:row>56</xdr:row>
      <xdr:rowOff>107084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98211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29136</xdr:rowOff>
    </xdr:from>
    <xdr:to>
      <xdr:col>41</xdr:col>
      <xdr:colOff>101600</xdr:colOff>
      <xdr:row>56</xdr:row>
      <xdr:rowOff>130736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121863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17798</xdr:rowOff>
    </xdr:from>
    <xdr:to>
      <xdr:col>36</xdr:col>
      <xdr:colOff>165100</xdr:colOff>
      <xdr:row>57</xdr:row>
      <xdr:rowOff>119398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110525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18008</xdr:rowOff>
    </xdr:from>
    <xdr:to>
      <xdr:col>55</xdr:col>
      <xdr:colOff>0</xdr:colOff>
      <xdr:row>78</xdr:row>
      <xdr:rowOff>41173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91108"/>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55023</xdr:rowOff>
    </xdr:from>
    <xdr:to>
      <xdr:col>50</xdr:col>
      <xdr:colOff>114300</xdr:colOff>
      <xdr:row>78</xdr:row>
      <xdr:rowOff>18008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56673"/>
          <a:ext cx="889000" cy="1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55023</xdr:rowOff>
    </xdr:from>
    <xdr:to>
      <xdr:col>45</xdr:col>
      <xdr:colOff>177800</xdr:colOff>
      <xdr:row>78</xdr:row>
      <xdr:rowOff>2960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56673"/>
          <a:ext cx="889000" cy="1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2960</xdr:rowOff>
    </xdr:from>
    <xdr:to>
      <xdr:col>41</xdr:col>
      <xdr:colOff>50800</xdr:colOff>
      <xdr:row>78</xdr:row>
      <xdr:rowOff>157074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76060"/>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161823</xdr:rowOff>
    </xdr:from>
    <xdr:to>
      <xdr:col>55</xdr:col>
      <xdr:colOff>50800</xdr:colOff>
      <xdr:row>78</xdr:row>
      <xdr:rowOff>91973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4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138658</xdr:rowOff>
    </xdr:from>
    <xdr:to>
      <xdr:col>50</xdr:col>
      <xdr:colOff>165100</xdr:colOff>
      <xdr:row>78</xdr:row>
      <xdr:rowOff>68808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59935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4223</xdr:rowOff>
    </xdr:from>
    <xdr:to>
      <xdr:col>46</xdr:col>
      <xdr:colOff>38100</xdr:colOff>
      <xdr:row>77</xdr:row>
      <xdr:rowOff>105823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122350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123610</xdr:rowOff>
    </xdr:from>
    <xdr:to>
      <xdr:col>41</xdr:col>
      <xdr:colOff>101600</xdr:colOff>
      <xdr:row>78</xdr:row>
      <xdr:rowOff>53760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44887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106274</xdr:rowOff>
    </xdr:from>
    <xdr:to>
      <xdr:col>36</xdr:col>
      <xdr:colOff>165100</xdr:colOff>
      <xdr:row>79</xdr:row>
      <xdr:rowOff>36424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27551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144239</xdr:rowOff>
    </xdr:from>
    <xdr:to>
      <xdr:col>55</xdr:col>
      <xdr:colOff>0</xdr:colOff>
      <xdr:row>97</xdr:row>
      <xdr:rowOff>80786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03439"/>
          <a:ext cx="838200" cy="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144239</xdr:rowOff>
    </xdr:from>
    <xdr:to>
      <xdr:col>50</xdr:col>
      <xdr:colOff>114300</xdr:colOff>
      <xdr:row>97</xdr:row>
      <xdr:rowOff>119833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03439"/>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119833</xdr:rowOff>
    </xdr:from>
    <xdr:to>
      <xdr:col>45</xdr:col>
      <xdr:colOff>177800</xdr:colOff>
      <xdr:row>97</xdr:row>
      <xdr:rowOff>129696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5048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129696</xdr:rowOff>
    </xdr:from>
    <xdr:to>
      <xdr:col>41</xdr:col>
      <xdr:colOff>50800</xdr:colOff>
      <xdr:row>97</xdr:row>
      <xdr:rowOff>154189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603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29986</xdr:rowOff>
    </xdr:from>
    <xdr:to>
      <xdr:col>55</xdr:col>
      <xdr:colOff>50800</xdr:colOff>
      <xdr:row>97</xdr:row>
      <xdr:rowOff>131586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8413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93439</xdr:rowOff>
    </xdr:from>
    <xdr:to>
      <xdr:col>50</xdr:col>
      <xdr:colOff>165100</xdr:colOff>
      <xdr:row>97</xdr:row>
      <xdr:rowOff>23589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40116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69033</xdr:rowOff>
    </xdr:from>
    <xdr:to>
      <xdr:col>46</xdr:col>
      <xdr:colOff>38100</xdr:colOff>
      <xdr:row>97</xdr:row>
      <xdr:rowOff>170633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161760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78896</xdr:rowOff>
    </xdr:from>
    <xdr:to>
      <xdr:col>41</xdr:col>
      <xdr:colOff>101600</xdr:colOff>
      <xdr:row>98</xdr:row>
      <xdr:rowOff>9046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103389</xdr:rowOff>
    </xdr:from>
    <xdr:to>
      <xdr:col>36</xdr:col>
      <xdr:colOff>165100</xdr:colOff>
      <xdr:row>98</xdr:row>
      <xdr:rowOff>33539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24666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42717</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926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37211</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376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36144</xdr:rowOff>
    </xdr:from>
    <xdr:to>
      <xdr:col>71</xdr:col>
      <xdr:colOff>177800</xdr:colOff>
      <xdr:row>39</xdr:row>
      <xdr:rowOff>37211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269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163367</xdr:rowOff>
    </xdr:from>
    <xdr:to>
      <xdr:col>85</xdr:col>
      <xdr:colOff>177800</xdr:colOff>
      <xdr:row>39</xdr:row>
      <xdr:rowOff>93517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78294</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3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157861</xdr:rowOff>
    </xdr:from>
    <xdr:to>
      <xdr:col>72</xdr:col>
      <xdr:colOff>38100</xdr:colOff>
      <xdr:row>39</xdr:row>
      <xdr:rowOff>88011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79138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156794</xdr:rowOff>
    </xdr:from>
    <xdr:to>
      <xdr:col>67</xdr:col>
      <xdr:colOff>101600</xdr:colOff>
      <xdr:row>39</xdr:row>
      <xdr:rowOff>86944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78071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132254</xdr:rowOff>
    </xdr:from>
    <xdr:to>
      <xdr:col>85</xdr:col>
      <xdr:colOff>127000</xdr:colOff>
      <xdr:row>75</xdr:row>
      <xdr:rowOff>141153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91004"/>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132254</xdr:rowOff>
    </xdr:from>
    <xdr:to>
      <xdr:col>81</xdr:col>
      <xdr:colOff>50800</xdr:colOff>
      <xdr:row>75</xdr:row>
      <xdr:rowOff>146574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91004"/>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146574</xdr:rowOff>
    </xdr:from>
    <xdr:to>
      <xdr:col>76</xdr:col>
      <xdr:colOff>114300</xdr:colOff>
      <xdr:row>75</xdr:row>
      <xdr:rowOff>170055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0532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93752</xdr:rowOff>
    </xdr:from>
    <xdr:to>
      <xdr:col>71</xdr:col>
      <xdr:colOff>177800</xdr:colOff>
      <xdr:row>75</xdr:row>
      <xdr:rowOff>170055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952502"/>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90353</xdr:rowOff>
    </xdr:from>
    <xdr:to>
      <xdr:col>85</xdr:col>
      <xdr:colOff>177800</xdr:colOff>
      <xdr:row>76</xdr:row>
      <xdr:rowOff>20504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49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68780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81454</xdr:rowOff>
    </xdr:from>
    <xdr:to>
      <xdr:col>81</xdr:col>
      <xdr:colOff>101600</xdr:colOff>
      <xdr:row>76</xdr:row>
      <xdr:rowOff>11604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95774</xdr:rowOff>
    </xdr:from>
    <xdr:to>
      <xdr:col>76</xdr:col>
      <xdr:colOff>165100</xdr:colOff>
      <xdr:row>76</xdr:row>
      <xdr:rowOff>25924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119255</xdr:rowOff>
    </xdr:from>
    <xdr:to>
      <xdr:col>72</xdr:col>
      <xdr:colOff>38100</xdr:colOff>
      <xdr:row>76</xdr:row>
      <xdr:rowOff>49405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65932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42952</xdr:rowOff>
    </xdr:from>
    <xdr:to>
      <xdr:col>67</xdr:col>
      <xdr:colOff>101600</xdr:colOff>
      <xdr:row>75</xdr:row>
      <xdr:rowOff>144552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161079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169163</xdr:rowOff>
    </xdr:from>
    <xdr:to>
      <xdr:col>85</xdr:col>
      <xdr:colOff>127000</xdr:colOff>
      <xdr:row>95</xdr:row>
      <xdr:rowOff>6198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285463"/>
          <a:ext cx="8382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169163</xdr:rowOff>
    </xdr:from>
    <xdr:to>
      <xdr:col>81</xdr:col>
      <xdr:colOff>50800</xdr:colOff>
      <xdr:row>94</xdr:row>
      <xdr:rowOff>170205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285463"/>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170205</xdr:rowOff>
    </xdr:from>
    <xdr:to>
      <xdr:col>76</xdr:col>
      <xdr:colOff>114300</xdr:colOff>
      <xdr:row>97</xdr:row>
      <xdr:rowOff>127508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286505"/>
          <a:ext cx="889000" cy="4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127508</xdr:rowOff>
    </xdr:from>
    <xdr:to>
      <xdr:col>71</xdr:col>
      <xdr:colOff>177800</xdr:colOff>
      <xdr:row>98</xdr:row>
      <xdr:rowOff>160604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58158"/>
          <a:ext cx="889000" cy="2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126848</xdr:rowOff>
    </xdr:from>
    <xdr:to>
      <xdr:col>85</xdr:col>
      <xdr:colOff>177800</xdr:colOff>
      <xdr:row>95</xdr:row>
      <xdr:rowOff>56998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149725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9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118363</xdr:rowOff>
    </xdr:from>
    <xdr:to>
      <xdr:col>81</xdr:col>
      <xdr:colOff>101600</xdr:colOff>
      <xdr:row>95</xdr:row>
      <xdr:rowOff>48513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2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65040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0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119405</xdr:rowOff>
    </xdr:from>
    <xdr:to>
      <xdr:col>76</xdr:col>
      <xdr:colOff>165100</xdr:colOff>
      <xdr:row>95</xdr:row>
      <xdr:rowOff>49555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2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66082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0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76708</xdr:rowOff>
    </xdr:from>
    <xdr:to>
      <xdr:col>72</xdr:col>
      <xdr:colOff>38100</xdr:colOff>
      <xdr:row>98</xdr:row>
      <xdr:rowOff>6858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4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109804</xdr:rowOff>
    </xdr:from>
    <xdr:to>
      <xdr:col>67</xdr:col>
      <xdr:colOff>101600</xdr:colOff>
      <xdr:row>99</xdr:row>
      <xdr:rowOff>39954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31081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45426</xdr:rowOff>
    </xdr:from>
    <xdr:to>
      <xdr:col>116</xdr:col>
      <xdr:colOff>63500</xdr:colOff>
      <xdr:row>36</xdr:row>
      <xdr:rowOff>149484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217626"/>
          <a:ext cx="838200" cy="10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45426</xdr:rowOff>
    </xdr:from>
    <xdr:to>
      <xdr:col>111</xdr:col>
      <xdr:colOff>177800</xdr:colOff>
      <xdr:row>36</xdr:row>
      <xdr:rowOff>86116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21762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70937</xdr:rowOff>
    </xdr:from>
    <xdr:to>
      <xdr:col>107</xdr:col>
      <xdr:colOff>50800</xdr:colOff>
      <xdr:row>36</xdr:row>
      <xdr:rowOff>86116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243137"/>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70937</xdr:rowOff>
    </xdr:from>
    <xdr:to>
      <xdr:col>102</xdr:col>
      <xdr:colOff>114300</xdr:colOff>
      <xdr:row>38</xdr:row>
      <xdr:rowOff>46065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243137"/>
          <a:ext cx="889000" cy="3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98684</xdr:rowOff>
    </xdr:from>
    <xdr:to>
      <xdr:col>116</xdr:col>
      <xdr:colOff>114300</xdr:colOff>
      <xdr:row>37</xdr:row>
      <xdr:rowOff>28834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2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121561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2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166076</xdr:rowOff>
    </xdr:from>
    <xdr:to>
      <xdr:col>112</xdr:col>
      <xdr:colOff>38100</xdr:colOff>
      <xdr:row>36</xdr:row>
      <xdr:rowOff>96226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1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112753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9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35316</xdr:rowOff>
    </xdr:from>
    <xdr:to>
      <xdr:col>107</xdr:col>
      <xdr:colOff>101600</xdr:colOff>
      <xdr:row>36</xdr:row>
      <xdr:rowOff>136916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153443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20137</xdr:rowOff>
    </xdr:from>
    <xdr:to>
      <xdr:col>102</xdr:col>
      <xdr:colOff>165100</xdr:colOff>
      <xdr:row>36</xdr:row>
      <xdr:rowOff>121737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138264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96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166715</xdr:rowOff>
    </xdr:from>
    <xdr:to>
      <xdr:col>98</xdr:col>
      <xdr:colOff>38100</xdr:colOff>
      <xdr:row>38</xdr:row>
      <xdr:rowOff>96865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87992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60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150482</xdr:rowOff>
    </xdr:from>
    <xdr:to>
      <xdr:col>116</xdr:col>
      <xdr:colOff>63500</xdr:colOff>
      <xdr:row>77</xdr:row>
      <xdr:rowOff>35954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80682"/>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35954</xdr:rowOff>
    </xdr:from>
    <xdr:to>
      <xdr:col>111</xdr:col>
      <xdr:colOff>177800</xdr:colOff>
      <xdr:row>77</xdr:row>
      <xdr:rowOff>67387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37604"/>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66587</xdr:rowOff>
    </xdr:from>
    <xdr:to>
      <xdr:col>107</xdr:col>
      <xdr:colOff>50800</xdr:colOff>
      <xdr:row>77</xdr:row>
      <xdr:rowOff>67387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2682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56986</xdr:rowOff>
    </xdr:from>
    <xdr:to>
      <xdr:col>102</xdr:col>
      <xdr:colOff>114300</xdr:colOff>
      <xdr:row>77</xdr:row>
      <xdr:rowOff>66587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25863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99682</xdr:rowOff>
    </xdr:from>
    <xdr:to>
      <xdr:col>116</xdr:col>
      <xdr:colOff>114300</xdr:colOff>
      <xdr:row>77</xdr:row>
      <xdr:rowOff>29832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78109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156604</xdr:rowOff>
    </xdr:from>
    <xdr:to>
      <xdr:col>112</xdr:col>
      <xdr:colOff>38100</xdr:colOff>
      <xdr:row>77</xdr:row>
      <xdr:rowOff>86754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77881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16587</xdr:rowOff>
    </xdr:from>
    <xdr:to>
      <xdr:col>107</xdr:col>
      <xdr:colOff>101600</xdr:colOff>
      <xdr:row>77</xdr:row>
      <xdr:rowOff>118187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109314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15787</xdr:rowOff>
    </xdr:from>
    <xdr:to>
      <xdr:col>102</xdr:col>
      <xdr:colOff>165100</xdr:colOff>
      <xdr:row>77</xdr:row>
      <xdr:rowOff>117387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108514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6186</xdr:rowOff>
    </xdr:from>
    <xdr:to>
      <xdr:col>98</xdr:col>
      <xdr:colOff>38100</xdr:colOff>
      <xdr:row>77</xdr:row>
      <xdr:rowOff>107786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98913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キャッシュレス</a:t>
          </a:r>
          <a:r>
            <a:rPr kumimoji="1" lang="ja-JP" altLang="en-US" sz="1100">
              <a:solidFill>
                <a:sysClr val="windowText" lastClr="000000"/>
              </a:solidFill>
              <a:effectLst/>
              <a:latin typeface="+mn-lt"/>
              <a:ea typeface="+mn-ea"/>
              <a:cs typeface="+mn-cs"/>
            </a:rPr>
            <a:t>決済</a:t>
          </a:r>
          <a:r>
            <a:rPr kumimoji="1" lang="ja-JP" altLang="ja-JP" sz="1100">
              <a:solidFill>
                <a:schemeClr val="dk1"/>
              </a:solidFill>
              <a:effectLst/>
              <a:latin typeface="+mn-lt"/>
              <a:ea typeface="+mn-ea"/>
              <a:cs typeface="+mn-cs"/>
            </a:rPr>
            <a:t>を活用したポイント還元をする消費喚起キャンペーン事業を行ったことによ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類似団体内平均値より大きくなっている。また、積立金について、ふるさと納税寄附金は条例に基づき寄附額全額を基金に積み立て、必要額を取り崩すこととなっているため、</a:t>
          </a:r>
          <a:r>
            <a:rPr kumimoji="1" lang="ja-JP" altLang="ja-JP" sz="1100">
              <a:solidFill>
                <a:schemeClr val="dk1"/>
              </a:solidFill>
              <a:effectLst/>
              <a:latin typeface="+mn-lt"/>
              <a:ea typeface="+mn-ea"/>
              <a:cs typeface="+mn-cs"/>
            </a:rPr>
            <a:t>類似団体内平均値より大きくなっている。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67,271
65,730
201.92
41,125,673
38,997,329
1,995,875
19,618,803
36,481,540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141986</xdr:rowOff>
    </xdr:from>
    <xdr:to>
      <xdr:col>24</xdr:col>
      <xdr:colOff>63500</xdr:colOff>
      <xdr:row>36</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273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141986</xdr:rowOff>
    </xdr:from>
    <xdr:to>
      <xdr:col>19</xdr:col>
      <xdr:colOff>177800</xdr:colOff>
      <xdr:row>37</xdr:row>
      <xdr:rowOff>1778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273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167132</xdr:rowOff>
    </xdr:from>
    <xdr:to>
      <xdr:col>15</xdr:col>
      <xdr:colOff>50800</xdr:colOff>
      <xdr:row>37</xdr:row>
      <xdr:rowOff>1778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93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159512</xdr:rowOff>
    </xdr:from>
    <xdr:to>
      <xdr:col>10</xdr:col>
      <xdr:colOff>114300</xdr:colOff>
      <xdr:row>36</xdr:row>
      <xdr:rowOff>167132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171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72136</xdr:rowOff>
    </xdr:from>
    <xdr:to>
      <xdr:col>24</xdr:col>
      <xdr:colOff>114300</xdr:colOff>
      <xdr:row>37</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50563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91186</xdr:rowOff>
    </xdr:from>
    <xdr:to>
      <xdr:col>20</xdr:col>
      <xdr:colOff>38100</xdr:colOff>
      <xdr:row>36</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116332</xdr:rowOff>
    </xdr:from>
    <xdr:to>
      <xdr:col>10</xdr:col>
      <xdr:colOff>165100</xdr:colOff>
      <xdr:row>37</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108712</xdr:rowOff>
    </xdr:from>
    <xdr:to>
      <xdr:col>6</xdr:col>
      <xdr:colOff>38100</xdr:colOff>
      <xdr:row>37</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67499</xdr:rowOff>
    </xdr:from>
    <xdr:to>
      <xdr:col>24</xdr:col>
      <xdr:colOff>63500</xdr:colOff>
      <xdr:row>55</xdr:row>
      <xdr:rowOff>70028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7249"/>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67499</xdr:rowOff>
    </xdr:from>
    <xdr:to>
      <xdr:col>19</xdr:col>
      <xdr:colOff>177800</xdr:colOff>
      <xdr:row>55</xdr:row>
      <xdr:rowOff>86226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7249"/>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1969</xdr:rowOff>
    </xdr:from>
    <xdr:to>
      <xdr:col>15</xdr:col>
      <xdr:colOff>50800</xdr:colOff>
      <xdr:row>55</xdr:row>
      <xdr:rowOff>86226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60269"/>
          <a:ext cx="889000" cy="2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1969</xdr:rowOff>
    </xdr:from>
    <xdr:to>
      <xdr:col>10</xdr:col>
      <xdr:colOff>114300</xdr:colOff>
      <xdr:row>57</xdr:row>
      <xdr:rowOff>76405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60269"/>
          <a:ext cx="889000" cy="5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19228</xdr:rowOff>
    </xdr:from>
    <xdr:to>
      <xdr:col>24</xdr:col>
      <xdr:colOff>114300</xdr:colOff>
      <xdr:row>55</xdr:row>
      <xdr:rowOff>120828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42105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16699</xdr:rowOff>
    </xdr:from>
    <xdr:to>
      <xdr:col>20</xdr:col>
      <xdr:colOff>38100</xdr:colOff>
      <xdr:row>55</xdr:row>
      <xdr:rowOff>118299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134826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35426</xdr:rowOff>
    </xdr:from>
    <xdr:to>
      <xdr:col>15</xdr:col>
      <xdr:colOff>101600</xdr:colOff>
      <xdr:row>55</xdr:row>
      <xdr:rowOff>137026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153553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4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122619</xdr:rowOff>
    </xdr:from>
    <xdr:to>
      <xdr:col>10</xdr:col>
      <xdr:colOff>165100</xdr:colOff>
      <xdr:row>54</xdr:row>
      <xdr:rowOff>52769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69296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8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25605</xdr:rowOff>
    </xdr:from>
    <xdr:to>
      <xdr:col>6</xdr:col>
      <xdr:colOff>38100</xdr:colOff>
      <xdr:row>57</xdr:row>
      <xdr:rowOff>127205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113119</xdr:rowOff>
    </xdr:from>
    <xdr:to>
      <xdr:col>24</xdr:col>
      <xdr:colOff>63500</xdr:colOff>
      <xdr:row>76</xdr:row>
      <xdr:rowOff>140729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71869"/>
          <a:ext cx="838200" cy="1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5969</xdr:rowOff>
    </xdr:from>
    <xdr:to>
      <xdr:col>19</xdr:col>
      <xdr:colOff>177800</xdr:colOff>
      <xdr:row>76</xdr:row>
      <xdr:rowOff>140729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6169"/>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5969</xdr:rowOff>
    </xdr:from>
    <xdr:to>
      <xdr:col>15</xdr:col>
      <xdr:colOff>50800</xdr:colOff>
      <xdr:row>77</xdr:row>
      <xdr:rowOff>153873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6169"/>
          <a:ext cx="889000" cy="3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153873</xdr:rowOff>
    </xdr:from>
    <xdr:to>
      <xdr:col>10</xdr:col>
      <xdr:colOff>114300</xdr:colOff>
      <xdr:row>78</xdr:row>
      <xdr:rowOff>91694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5523"/>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62319</xdr:rowOff>
    </xdr:from>
    <xdr:to>
      <xdr:col>24</xdr:col>
      <xdr:colOff>114300</xdr:colOff>
      <xdr:row>75</xdr:row>
      <xdr:rowOff>163919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40746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9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89929</xdr:rowOff>
    </xdr:from>
    <xdr:to>
      <xdr:col>20</xdr:col>
      <xdr:colOff>38100</xdr:colOff>
      <xdr:row>77</xdr:row>
      <xdr:rowOff>20079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126619</xdr:rowOff>
    </xdr:from>
    <xdr:to>
      <xdr:col>15</xdr:col>
      <xdr:colOff>101600</xdr:colOff>
      <xdr:row>76</xdr:row>
      <xdr:rowOff>56769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103073</xdr:rowOff>
    </xdr:from>
    <xdr:to>
      <xdr:col>10</xdr:col>
      <xdr:colOff>165100</xdr:colOff>
      <xdr:row>78</xdr:row>
      <xdr:rowOff>33223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24350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40894</xdr:rowOff>
    </xdr:from>
    <xdr:to>
      <xdr:col>6</xdr:col>
      <xdr:colOff>38100</xdr:colOff>
      <xdr:row>78</xdr:row>
      <xdr:rowOff>142494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133621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76891</xdr:rowOff>
    </xdr:from>
    <xdr:to>
      <xdr:col>24</xdr:col>
      <xdr:colOff>63500</xdr:colOff>
      <xdr:row>98</xdr:row>
      <xdr:rowOff>36182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07541"/>
          <a:ext cx="838200" cy="13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76891</xdr:rowOff>
    </xdr:from>
    <xdr:to>
      <xdr:col>19</xdr:col>
      <xdr:colOff>177800</xdr:colOff>
      <xdr:row>97</xdr:row>
      <xdr:rowOff>137891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07541"/>
          <a:ext cx="889000" cy="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137891</xdr:rowOff>
    </xdr:from>
    <xdr:to>
      <xdr:col>15</xdr:col>
      <xdr:colOff>50800</xdr:colOff>
      <xdr:row>98</xdr:row>
      <xdr:rowOff>83331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8541"/>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83331</xdr:rowOff>
    </xdr:from>
    <xdr:to>
      <xdr:col>10</xdr:col>
      <xdr:colOff>114300</xdr:colOff>
      <xdr:row>98</xdr:row>
      <xdr:rowOff>135528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85431"/>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156832</xdr:rowOff>
    </xdr:from>
    <xdr:to>
      <xdr:col>24</xdr:col>
      <xdr:colOff>114300</xdr:colOff>
      <xdr:row>98</xdr:row>
      <xdr:rowOff>86982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26091</xdr:rowOff>
    </xdr:from>
    <xdr:to>
      <xdr:col>20</xdr:col>
      <xdr:colOff>38100</xdr:colOff>
      <xdr:row>97</xdr:row>
      <xdr:rowOff>127691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87091</xdr:rowOff>
    </xdr:from>
    <xdr:to>
      <xdr:col>15</xdr:col>
      <xdr:colOff>101600</xdr:colOff>
      <xdr:row>98</xdr:row>
      <xdr:rowOff>17241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32531</xdr:rowOff>
    </xdr:from>
    <xdr:to>
      <xdr:col>10</xdr:col>
      <xdr:colOff>165100</xdr:colOff>
      <xdr:row>98</xdr:row>
      <xdr:rowOff>134131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84728</xdr:rowOff>
    </xdr:from>
    <xdr:to>
      <xdr:col>6</xdr:col>
      <xdr:colOff>38100</xdr:colOff>
      <xdr:row>99</xdr:row>
      <xdr:rowOff>14878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148844</xdr:rowOff>
    </xdr:from>
    <xdr:to>
      <xdr:col>55</xdr:col>
      <xdr:colOff>0</xdr:colOff>
      <xdr:row>38</xdr:row>
      <xdr:rowOff>149606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6394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149225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6394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148463</xdr:rowOff>
    </xdr:from>
    <xdr:to>
      <xdr:col>45</xdr:col>
      <xdr:colOff>177800</xdr:colOff>
      <xdr:row>38</xdr:row>
      <xdr:rowOff>149225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6356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148463</xdr:rowOff>
    </xdr:from>
    <xdr:to>
      <xdr:col>41</xdr:col>
      <xdr:colOff>50800</xdr:colOff>
      <xdr:row>38</xdr:row>
      <xdr:rowOff>148844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35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98425</xdr:rowOff>
    </xdr:from>
    <xdr:to>
      <xdr:col>46</xdr:col>
      <xdr:colOff>38100</xdr:colOff>
      <xdr:row>39</xdr:row>
      <xdr:rowOff>28575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19702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97663</xdr:rowOff>
    </xdr:from>
    <xdr:to>
      <xdr:col>41</xdr:col>
      <xdr:colOff>101600</xdr:colOff>
      <xdr:row>39</xdr:row>
      <xdr:rowOff>27813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18940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47879</xdr:rowOff>
    </xdr:from>
    <xdr:to>
      <xdr:col>55</xdr:col>
      <xdr:colOff>0</xdr:colOff>
      <xdr:row>57</xdr:row>
      <xdr:rowOff>58242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20529"/>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47441</xdr:rowOff>
    </xdr:from>
    <xdr:to>
      <xdr:col>50</xdr:col>
      <xdr:colOff>114300</xdr:colOff>
      <xdr:row>57</xdr:row>
      <xdr:rowOff>58242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2009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3169</xdr:rowOff>
    </xdr:from>
    <xdr:to>
      <xdr:col>45</xdr:col>
      <xdr:colOff>177800</xdr:colOff>
      <xdr:row>57</xdr:row>
      <xdr:rowOff>47441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04369"/>
          <a:ext cx="889000" cy="2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3169</xdr:rowOff>
    </xdr:from>
    <xdr:to>
      <xdr:col>41</xdr:col>
      <xdr:colOff>50800</xdr:colOff>
      <xdr:row>57</xdr:row>
      <xdr:rowOff>18618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04369"/>
          <a:ext cx="889000" cy="1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168529</xdr:rowOff>
    </xdr:from>
    <xdr:to>
      <xdr:col>55</xdr:col>
      <xdr:colOff>50800</xdr:colOff>
      <xdr:row>57</xdr:row>
      <xdr:rowOff>98679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7442</xdr:rowOff>
    </xdr:from>
    <xdr:to>
      <xdr:col>50</xdr:col>
      <xdr:colOff>165100</xdr:colOff>
      <xdr:row>57</xdr:row>
      <xdr:rowOff>109042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100169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168091</xdr:rowOff>
    </xdr:from>
    <xdr:to>
      <xdr:col>46</xdr:col>
      <xdr:colOff>38100</xdr:colOff>
      <xdr:row>57</xdr:row>
      <xdr:rowOff>98241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89368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123819</xdr:rowOff>
    </xdr:from>
    <xdr:to>
      <xdr:col>41</xdr:col>
      <xdr:colOff>101600</xdr:colOff>
      <xdr:row>56</xdr:row>
      <xdr:rowOff>53969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70496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139268</xdr:rowOff>
    </xdr:from>
    <xdr:to>
      <xdr:col>36</xdr:col>
      <xdr:colOff>165100</xdr:colOff>
      <xdr:row>57</xdr:row>
      <xdr:rowOff>69418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60545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11455</xdr:rowOff>
    </xdr:from>
    <xdr:to>
      <xdr:col>55</xdr:col>
      <xdr:colOff>0</xdr:colOff>
      <xdr:row>75</xdr:row>
      <xdr:rowOff>122098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70205"/>
          <a:ext cx="8382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59625</xdr:rowOff>
    </xdr:from>
    <xdr:to>
      <xdr:col>50</xdr:col>
      <xdr:colOff>114300</xdr:colOff>
      <xdr:row>75</xdr:row>
      <xdr:rowOff>122098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46925"/>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59625</xdr:rowOff>
    </xdr:from>
    <xdr:to>
      <xdr:col>45</xdr:col>
      <xdr:colOff>177800</xdr:colOff>
      <xdr:row>77</xdr:row>
      <xdr:rowOff>42480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4692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42480</xdr:rowOff>
    </xdr:from>
    <xdr:to>
      <xdr:col>41</xdr:col>
      <xdr:colOff>50800</xdr:colOff>
      <xdr:row>78</xdr:row>
      <xdr:rowOff>129837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44130"/>
          <a:ext cx="889000" cy="2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132105</xdr:rowOff>
    </xdr:from>
    <xdr:to>
      <xdr:col>55</xdr:col>
      <xdr:colOff>50800</xdr:colOff>
      <xdr:row>75</xdr:row>
      <xdr:rowOff>62255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154982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71298</xdr:rowOff>
    </xdr:from>
    <xdr:to>
      <xdr:col>50</xdr:col>
      <xdr:colOff>165100</xdr:colOff>
      <xdr:row>76</xdr:row>
      <xdr:rowOff>1448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164025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8825</xdr:rowOff>
    </xdr:from>
    <xdr:to>
      <xdr:col>46</xdr:col>
      <xdr:colOff>38100</xdr:colOff>
      <xdr:row>74</xdr:row>
      <xdr:rowOff>110425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126952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163130</xdr:rowOff>
    </xdr:from>
    <xdr:to>
      <xdr:col>41</xdr:col>
      <xdr:colOff>101600</xdr:colOff>
      <xdr:row>77</xdr:row>
      <xdr:rowOff>93280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84407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79037</xdr:rowOff>
    </xdr:from>
    <xdr:to>
      <xdr:col>36</xdr:col>
      <xdr:colOff>165100</xdr:colOff>
      <xdr:row>79</xdr:row>
      <xdr:rowOff>9187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139948</xdr:rowOff>
    </xdr:from>
    <xdr:to>
      <xdr:col>55</xdr:col>
      <xdr:colOff>0</xdr:colOff>
      <xdr:row>96</xdr:row>
      <xdr:rowOff>91427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27698"/>
          <a:ext cx="838200" cy="1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162216</xdr:rowOff>
    </xdr:from>
    <xdr:to>
      <xdr:col>50</xdr:col>
      <xdr:colOff>114300</xdr:colOff>
      <xdr:row>95</xdr:row>
      <xdr:rowOff>139948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278516"/>
          <a:ext cx="889000" cy="1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162216</xdr:rowOff>
    </xdr:from>
    <xdr:to>
      <xdr:col>45</xdr:col>
      <xdr:colOff>177800</xdr:colOff>
      <xdr:row>95</xdr:row>
      <xdr:rowOff>170771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278516"/>
          <a:ext cx="889000" cy="18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170771</xdr:rowOff>
    </xdr:from>
    <xdr:to>
      <xdr:col>41</xdr:col>
      <xdr:colOff>50800</xdr:colOff>
      <xdr:row>96</xdr:row>
      <xdr:rowOff>155302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58521"/>
          <a:ext cx="889000" cy="1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40627</xdr:rowOff>
    </xdr:from>
    <xdr:to>
      <xdr:col>55</xdr:col>
      <xdr:colOff>50800</xdr:colOff>
      <xdr:row>96</xdr:row>
      <xdr:rowOff>142227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19054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89148</xdr:rowOff>
    </xdr:from>
    <xdr:to>
      <xdr:col>50</xdr:col>
      <xdr:colOff>165100</xdr:colOff>
      <xdr:row>96</xdr:row>
      <xdr:rowOff>19298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111416</xdr:rowOff>
    </xdr:from>
    <xdr:to>
      <xdr:col>46</xdr:col>
      <xdr:colOff>38100</xdr:colOff>
      <xdr:row>95</xdr:row>
      <xdr:rowOff>41566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58093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119971</xdr:rowOff>
    </xdr:from>
    <xdr:to>
      <xdr:col>41</xdr:col>
      <xdr:colOff>101600</xdr:colOff>
      <xdr:row>96</xdr:row>
      <xdr:rowOff>50121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41248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104502</xdr:rowOff>
    </xdr:from>
    <xdr:to>
      <xdr:col>36</xdr:col>
      <xdr:colOff>165100</xdr:colOff>
      <xdr:row>97</xdr:row>
      <xdr:rowOff>34652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25779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5093</xdr:rowOff>
    </xdr:from>
    <xdr:to>
      <xdr:col>85</xdr:col>
      <xdr:colOff>127000</xdr:colOff>
      <xdr:row>37</xdr:row>
      <xdr:rowOff>75235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48743"/>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75235</xdr:rowOff>
    </xdr:from>
    <xdr:to>
      <xdr:col>81</xdr:col>
      <xdr:colOff>50800</xdr:colOff>
      <xdr:row>37</xdr:row>
      <xdr:rowOff>121641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888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114059</xdr:rowOff>
    </xdr:from>
    <xdr:to>
      <xdr:col>76</xdr:col>
      <xdr:colOff>114300</xdr:colOff>
      <xdr:row>37</xdr:row>
      <xdr:rowOff>121641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5770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114059</xdr:rowOff>
    </xdr:from>
    <xdr:to>
      <xdr:col>71</xdr:col>
      <xdr:colOff>177800</xdr:colOff>
      <xdr:row>37</xdr:row>
      <xdr:rowOff>118669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7709"/>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125743</xdr:rowOff>
    </xdr:from>
    <xdr:to>
      <xdr:col>85</xdr:col>
      <xdr:colOff>177800</xdr:colOff>
      <xdr:row>37</xdr:row>
      <xdr:rowOff>55893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104170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24435</xdr:rowOff>
    </xdr:from>
    <xdr:to>
      <xdr:col>81</xdr:col>
      <xdr:colOff>101600</xdr:colOff>
      <xdr:row>37</xdr:row>
      <xdr:rowOff>126035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117162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70841</xdr:rowOff>
    </xdr:from>
    <xdr:to>
      <xdr:col>76</xdr:col>
      <xdr:colOff>165100</xdr:colOff>
      <xdr:row>38</xdr:row>
      <xdr:rowOff>991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163568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63259</xdr:rowOff>
    </xdr:from>
    <xdr:to>
      <xdr:col>72</xdr:col>
      <xdr:colOff>38100</xdr:colOff>
      <xdr:row>37</xdr:row>
      <xdr:rowOff>164858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6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155986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67869</xdr:rowOff>
    </xdr:from>
    <xdr:to>
      <xdr:col>67</xdr:col>
      <xdr:colOff>101600</xdr:colOff>
      <xdr:row>37</xdr:row>
      <xdr:rowOff>169469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160596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92380</xdr:rowOff>
    </xdr:from>
    <xdr:to>
      <xdr:col>85</xdr:col>
      <xdr:colOff>127000</xdr:colOff>
      <xdr:row>57</xdr:row>
      <xdr:rowOff>100571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3580"/>
          <a:ext cx="838200" cy="1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92380</xdr:rowOff>
    </xdr:from>
    <xdr:to>
      <xdr:col>81</xdr:col>
      <xdr:colOff>50800</xdr:colOff>
      <xdr:row>58</xdr:row>
      <xdr:rowOff>90646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93580"/>
          <a:ext cx="889000" cy="3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90646</xdr:rowOff>
    </xdr:from>
    <xdr:to>
      <xdr:col>76</xdr:col>
      <xdr:colOff>114300</xdr:colOff>
      <xdr:row>59</xdr:row>
      <xdr:rowOff>31915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34746"/>
          <a:ext cx="889000" cy="1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31915</xdr:rowOff>
    </xdr:from>
    <xdr:to>
      <xdr:col>71</xdr:col>
      <xdr:colOff>177800</xdr:colOff>
      <xdr:row>59</xdr:row>
      <xdr:rowOff>105525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147465"/>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49771</xdr:rowOff>
    </xdr:from>
    <xdr:to>
      <xdr:col>85</xdr:col>
      <xdr:colOff>177800</xdr:colOff>
      <xdr:row>57</xdr:row>
      <xdr:rowOff>151371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28198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41580</xdr:rowOff>
    </xdr:from>
    <xdr:to>
      <xdr:col>81</xdr:col>
      <xdr:colOff>101600</xdr:colOff>
      <xdr:row>56</xdr:row>
      <xdr:rowOff>143180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159707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39846</xdr:rowOff>
    </xdr:from>
    <xdr:to>
      <xdr:col>76</xdr:col>
      <xdr:colOff>165100</xdr:colOff>
      <xdr:row>58</xdr:row>
      <xdr:rowOff>141446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132573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152565</xdr:rowOff>
    </xdr:from>
    <xdr:to>
      <xdr:col>72</xdr:col>
      <xdr:colOff>38100</xdr:colOff>
      <xdr:row>59</xdr:row>
      <xdr:rowOff>82715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54725</xdr:rowOff>
    </xdr:from>
    <xdr:to>
      <xdr:col>67</xdr:col>
      <xdr:colOff>101600</xdr:colOff>
      <xdr:row>59</xdr:row>
      <xdr:rowOff>156325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147452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2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42717</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726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37212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176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36144</xdr:rowOff>
    </xdr:from>
    <xdr:to>
      <xdr:col>71</xdr:col>
      <xdr:colOff>177800</xdr:colOff>
      <xdr:row>79</xdr:row>
      <xdr:rowOff>37212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069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163367</xdr:rowOff>
    </xdr:from>
    <xdr:to>
      <xdr:col>85</xdr:col>
      <xdr:colOff>177800</xdr:colOff>
      <xdr:row>79</xdr:row>
      <xdr:rowOff>93517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78294</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157862</xdr:rowOff>
    </xdr:from>
    <xdr:to>
      <xdr:col>72</xdr:col>
      <xdr:colOff>38100</xdr:colOff>
      <xdr:row>79</xdr:row>
      <xdr:rowOff>88012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79139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156794</xdr:rowOff>
    </xdr:from>
    <xdr:to>
      <xdr:col>67</xdr:col>
      <xdr:colOff>101600</xdr:colOff>
      <xdr:row>79</xdr:row>
      <xdr:rowOff>86944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78071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132254</xdr:rowOff>
    </xdr:from>
    <xdr:to>
      <xdr:col>85</xdr:col>
      <xdr:colOff>127000</xdr:colOff>
      <xdr:row>95</xdr:row>
      <xdr:rowOff>141153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20004"/>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132254</xdr:rowOff>
    </xdr:from>
    <xdr:to>
      <xdr:col>81</xdr:col>
      <xdr:colOff>50800</xdr:colOff>
      <xdr:row>95</xdr:row>
      <xdr:rowOff>146574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20004"/>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146574</xdr:rowOff>
    </xdr:from>
    <xdr:to>
      <xdr:col>76</xdr:col>
      <xdr:colOff>114300</xdr:colOff>
      <xdr:row>95</xdr:row>
      <xdr:rowOff>170055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3432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93751</xdr:rowOff>
    </xdr:from>
    <xdr:to>
      <xdr:col>71</xdr:col>
      <xdr:colOff>177800</xdr:colOff>
      <xdr:row>95</xdr:row>
      <xdr:rowOff>170055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381501"/>
          <a:ext cx="889000" cy="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90353</xdr:rowOff>
    </xdr:from>
    <xdr:to>
      <xdr:col>85</xdr:col>
      <xdr:colOff>177800</xdr:colOff>
      <xdr:row>96</xdr:row>
      <xdr:rowOff>20503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68780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81454</xdr:rowOff>
    </xdr:from>
    <xdr:to>
      <xdr:col>81</xdr:col>
      <xdr:colOff>101600</xdr:colOff>
      <xdr:row>96</xdr:row>
      <xdr:rowOff>11604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95774</xdr:rowOff>
    </xdr:from>
    <xdr:to>
      <xdr:col>76</xdr:col>
      <xdr:colOff>165100</xdr:colOff>
      <xdr:row>96</xdr:row>
      <xdr:rowOff>25924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119255</xdr:rowOff>
    </xdr:from>
    <xdr:to>
      <xdr:col>72</xdr:col>
      <xdr:colOff>38100</xdr:colOff>
      <xdr:row>96</xdr:row>
      <xdr:rowOff>49405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65932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42951</xdr:rowOff>
    </xdr:from>
    <xdr:to>
      <xdr:col>67</xdr:col>
      <xdr:colOff>101600</xdr:colOff>
      <xdr:row>95</xdr:row>
      <xdr:rowOff>144551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161078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1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民生費は、公定価格改定等により扶助費が増、商工費は、キャッシュレス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決済</a:t>
          </a:r>
          <a:r>
            <a:rPr kumimoji="1" lang="ja-JP" altLang="en-US" sz="1300">
              <a:latin typeface="ＭＳ Ｐゴシック" panose="020B0600070205080204" pitchFamily="50" charset="-128"/>
              <a:ea typeface="ＭＳ Ｐゴシック" panose="020B0600070205080204" pitchFamily="50" charset="-128"/>
            </a:rPr>
            <a:t>を活用したポイント還元をする消費喚起キャンペーン事業による増、土木費は、公共下水道事業会計出資金及び補助金の減少による減となっている。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財政調整基金は、市税の増加や事務事業の見直しによる歳出の削減などによりほぼ横ばいとなっている。</a:t>
          </a:r>
          <a:endParaRPr lang="ja-JP" altLang="ja-JP" sz="1400">
            <a:effectLst/>
          </a:endParaRPr>
        </a:p>
        <a:p>
          <a:r>
            <a:rPr kumimoji="1" lang="ja-JP" altLang="ja-JP" sz="1100">
              <a:solidFill>
                <a:schemeClr val="dk1"/>
              </a:solidFill>
              <a:effectLst/>
              <a:latin typeface="+mn-lt"/>
              <a:ea typeface="+mn-ea"/>
              <a:cs typeface="+mn-cs"/>
            </a:rPr>
            <a:t>実質収支額は、翌年度繰越金が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したことからポイントが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実質単年度収支は、市税の増加や事務事業の見直しによる歳出の削減などにより増加している。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一般会計及びすべての特別会計、公営企業会計で赤字は生じていない。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各会計が独立採算を基本とした適正な財政経営、企業経営を行っていく。また、料金等の見直しを適宜行いながら、一般会計からの基準外の繰入について将来的には回避するよう図っていく。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合併特例債を活用した基盤整備が終息してきているため、元利償還金等は同程度となっている。</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元利償還金等の減少に伴い、算入公債等は減少している。</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ja-JP" sz="1100">
              <a:solidFill>
                <a:schemeClr val="dk1"/>
              </a:solidFill>
              <a:effectLst/>
              <a:latin typeface="+mn-lt"/>
              <a:ea typeface="+mn-ea"/>
              <a:cs typeface="+mn-cs"/>
            </a:rPr>
            <a:t>元利償還金等、算入公債費等ともに同水準のため、実質公債費比率は同水準といえる。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早期健全化基準未満であるが、残りの合併特例期間における市債発行額もまだ見込まれるため、常に健全化指標に注視していく。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満期一括償還方式の地方債を発行していないため、このことに用いるための積み立ては実施していない。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□一般会計に係る地方債残高</a:t>
          </a:r>
          <a:endParaRPr lang="ja-JP" altLang="ja-JP" sz="1400">
            <a:effectLst/>
          </a:endParaRPr>
        </a:p>
        <a:p>
          <a:r>
            <a:rPr kumimoji="1" lang="ja-JP" altLang="ja-JP" sz="1100">
              <a:solidFill>
                <a:schemeClr val="dk1"/>
              </a:solidFill>
              <a:effectLst/>
              <a:latin typeface="+mn-lt"/>
              <a:ea typeface="+mn-ea"/>
              <a:cs typeface="+mn-cs"/>
            </a:rPr>
            <a:t>合併特例債の減少が大き</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、それ以外の市債残高</a:t>
          </a:r>
          <a:r>
            <a:rPr kumimoji="1" lang="ja-JP" altLang="en-US" sz="1100">
              <a:solidFill>
                <a:schemeClr val="dk1"/>
              </a:solidFill>
              <a:effectLst/>
              <a:latin typeface="+mn-lt"/>
              <a:ea typeface="+mn-ea"/>
              <a:cs typeface="+mn-cs"/>
            </a:rPr>
            <a:t>も減少したるため、</a:t>
          </a:r>
          <a:r>
            <a:rPr kumimoji="1" lang="ja-JP" altLang="ja-JP" sz="1100">
              <a:solidFill>
                <a:schemeClr val="dk1"/>
              </a:solidFill>
              <a:effectLst/>
              <a:latin typeface="+mn-lt"/>
              <a:ea typeface="+mn-ea"/>
              <a:cs typeface="+mn-cs"/>
            </a:rPr>
            <a:t>市債残高自体は減少している。</a:t>
          </a:r>
          <a:endParaRPr lang="ja-JP" altLang="ja-JP" sz="1400">
            <a:effectLst/>
          </a:endParaRPr>
        </a:p>
        <a:p>
          <a:r>
            <a:rPr kumimoji="1" lang="ja-JP" altLang="ja-JP" sz="1100">
              <a:solidFill>
                <a:schemeClr val="dk1"/>
              </a:solidFill>
              <a:effectLst/>
              <a:latin typeface="+mn-lt"/>
              <a:ea typeface="+mn-ea"/>
              <a:cs typeface="+mn-cs"/>
            </a:rPr>
            <a:t>□充当可能基金</a:t>
          </a:r>
          <a:endParaRPr lang="ja-JP" altLang="ja-JP" sz="1400">
            <a:effectLst/>
          </a:endParaRPr>
        </a:p>
        <a:p>
          <a:r>
            <a:rPr kumimoji="1" lang="ja-JP" altLang="en-US" sz="1100">
              <a:solidFill>
                <a:schemeClr val="dk1"/>
              </a:solidFill>
              <a:effectLst/>
              <a:latin typeface="+mn-lt"/>
              <a:ea typeface="+mn-ea"/>
              <a:cs typeface="+mn-cs"/>
            </a:rPr>
            <a:t>各種基金を取り崩しながら各事業に充当しているが、</a:t>
          </a:r>
          <a:r>
            <a:rPr kumimoji="1" lang="ja-JP" altLang="ja-JP" sz="1100">
              <a:solidFill>
                <a:schemeClr val="dk1"/>
              </a:solidFill>
              <a:effectLst/>
              <a:latin typeface="+mn-lt"/>
              <a:ea typeface="+mn-ea"/>
              <a:cs typeface="+mn-cs"/>
            </a:rPr>
            <a:t>ふるさと納税寄附金によ</a:t>
          </a:r>
          <a:r>
            <a:rPr kumimoji="1" lang="ja-JP" altLang="en-US" sz="1100">
              <a:solidFill>
                <a:schemeClr val="dk1"/>
              </a:solidFill>
              <a:effectLst/>
              <a:latin typeface="+mn-lt"/>
              <a:ea typeface="+mn-ea"/>
              <a:cs typeface="+mn-cs"/>
            </a:rPr>
            <a:t>り増額</a:t>
          </a:r>
          <a:r>
            <a:rPr kumimoji="1" lang="ja-JP" altLang="ja-JP" sz="1100">
              <a:solidFill>
                <a:schemeClr val="dk1"/>
              </a:solidFill>
              <a:effectLst/>
              <a:latin typeface="+mn-lt"/>
              <a:ea typeface="+mn-ea"/>
              <a:cs typeface="+mn-cs"/>
            </a:rPr>
            <a:t>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en-US" sz="1100">
              <a:solidFill>
                <a:schemeClr val="dk1"/>
              </a:solidFill>
              <a:effectLst/>
              <a:latin typeface="+mn-lt"/>
              <a:ea typeface="+mn-ea"/>
              <a:cs typeface="+mn-cs"/>
            </a:rPr>
            <a:t>元利及び準元利償還金は償還が進んだことにより地方債現在高が減少し、基準財政需要額への算入公債費の額も減少したため、分子部分は</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早期健全化基準未満であるが、今後とも市債発行額の増加が見込まれるため、常に健全化指標を注視した財政運営に努める。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元利償還金の財源とするため「減債基金」を取り崩し、公共施設の改修により「公共施設整備等基金」を取り崩したが、ふるさと納税寄附金が、前年度と同程度の寄附額となったため「まちづくり基金」が増額となり、基金残高合計は増額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財政調整基金及び減債基金については、予算編成上、取崩しの対象となることが多く、前年度決算上剰余金等を可能な限り積立て、残高の確保に努める。</a:t>
          </a:r>
          <a:endParaRPr lang="ja-JP" altLang="ja-JP" sz="1300">
            <a:effectLst/>
          </a:endParaRPr>
        </a:p>
        <a:p>
          <a:r>
            <a:rPr kumimoji="1" lang="ja-JP" altLang="ja-JP" sz="1300">
              <a:solidFill>
                <a:schemeClr val="dk1"/>
              </a:solidFill>
              <a:effectLst/>
              <a:latin typeface="+mn-lt"/>
              <a:ea typeface="+mn-ea"/>
              <a:cs typeface="+mn-cs"/>
            </a:rPr>
            <a:t>　また、特定目的</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についても、その目的に合った事業に適正に充当しつつ、債券等により基金利子を積極的に確保することで、基金残高の減少を防ぐよう努める。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笛吹市地域振興基金：笛吹市における地域住民の連帯の強化又は地域振興等に資することを目的とする。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笛吹市まちづくり基金：多様な人々の参加による個性豊かな活力あるふるさとづくりと協働のまちづくりの実現に資することを目的とする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笛吹市公共施設整備等基金：公共施設の整備その他市民の福祉の向上に資する長期的な計画に基づく事業を円滑に推進することを目的とする。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笛吹市地域福祉基金：住民が主体となって行う福祉活動を活発化することを目的とする。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笛吹市観光施設整備基金：笛吹市の観光事業を発展させるために供する施設の整備を目的とする。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笛吹市地域振興基金：前年度の充当残や債券買い替えに伴う収入を積み立てたため増額した。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笛吹市まちづくり基金：基金積立の原資となるふるさと納税寄附金により増額した。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笛吹市公共施設整備等基金：公共施設整備事業に財源充当したため減額した。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笛吹市地域福祉基金：債券買い替えに伴う精算金を積み立てたため増額した。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笛吹市観光施設整備基金：観光事業への財源充当が、基金積立金分を下回ったため増額した。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まちづくり基金については、ふるさと納税寄附金の寄附者の意向に沿うよう、市の事業に積極的に充当していく。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その他の特的目的基金については、有利な債券を購入し、基金利子の確保に努め、取崩し後にも速やかに残高を回復できるよう努めていく。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前年度決算上剰余金や基金利子を積み立てたことにより前年度と同程度となった。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大規模災害の発生など、不測の事態に迅速に対応できるよう、効率的な予算編成を行う中で、取崩し額を最低限に抑えるよう努める。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また、前年度の決算上剰余金が生じた際には、翌々年度までに基金の積立を行うなどし、標準財政規模の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経済事情の変動等により財源が不足する場合は、減債基金を公債費に財源充当するが、前年度の決算上剰余金繰越金の積み立てなどにより、基金残高の確保に努める。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41125673</v>
      </c>
      <c r="BO4" s="371"/>
      <c r="BP4" s="371"/>
      <c r="BQ4" s="371"/>
      <c r="BR4" s="371"/>
      <c r="BS4" s="371"/>
      <c r="BT4" s="371"/>
      <c r="BU4" s="372"/>
      <c r="BV4" s="370">
        <v>42430697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9.4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38997329</v>
      </c>
      <c r="BO5" s="408"/>
      <c r="BP5" s="408"/>
      <c r="BQ5" s="408"/>
      <c r="BR5" s="408"/>
      <c r="BS5" s="408"/>
      <c r="BT5" s="408"/>
      <c r="BU5" s="409"/>
      <c r="BV5" s="407">
        <v>39394882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94.6</v>
      </c>
      <c r="CU5" s="405"/>
      <c r="CV5" s="405"/>
      <c r="CW5" s="405"/>
      <c r="CX5" s="405"/>
      <c r="CY5" s="405"/>
      <c r="CZ5" s="405"/>
      <c r="DA5" s="406"/>
      <c r="DB5" s="404">
        <v>87.8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2128344</v>
      </c>
      <c r="BO6" s="408"/>
      <c r="BP6" s="408"/>
      <c r="BQ6" s="408"/>
      <c r="BR6" s="408"/>
      <c r="BS6" s="408"/>
      <c r="BT6" s="408"/>
      <c r="BU6" s="409"/>
      <c r="BV6" s="407">
        <v>3035815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89.2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132469</v>
      </c>
      <c r="BO7" s="408"/>
      <c r="BP7" s="408"/>
      <c r="BQ7" s="408"/>
      <c r="BR7" s="408"/>
      <c r="BS7" s="408"/>
      <c r="BT7" s="408"/>
      <c r="BU7" s="409"/>
      <c r="BV7" s="407">
        <v>1209943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19618803</v>
      </c>
      <c r="CU7" s="408"/>
      <c r="CV7" s="408"/>
      <c r="CW7" s="408"/>
      <c r="CX7" s="408"/>
      <c r="CY7" s="408"/>
      <c r="CZ7" s="408"/>
      <c r="DA7" s="409"/>
      <c r="DB7" s="407">
        <v>19458281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1995875</v>
      </c>
      <c r="BO8" s="408"/>
      <c r="BP8" s="408"/>
      <c r="BQ8" s="408"/>
      <c r="BR8" s="408"/>
      <c r="BS8" s="408"/>
      <c r="BT8" s="408"/>
      <c r="BU8" s="409"/>
      <c r="BV8" s="407">
        <v>1825872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66947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170003</v>
      </c>
      <c r="BO9" s="408"/>
      <c r="BP9" s="408"/>
      <c r="BQ9" s="408"/>
      <c r="BR9" s="408"/>
      <c r="BS9" s="408"/>
      <c r="BT9" s="408"/>
      <c r="BU9" s="409"/>
      <c r="BV9" s="407">
        <v>-115459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15.8</v>
      </c>
      <c r="CU9" s="405"/>
      <c r="CV9" s="405"/>
      <c r="CW9" s="405"/>
      <c r="CX9" s="405"/>
      <c r="CY9" s="405"/>
      <c r="CZ9" s="405"/>
      <c r="DA9" s="406"/>
      <c r="DB9" s="404">
        <v>15.7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69559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603674</v>
      </c>
      <c r="BO10" s="408"/>
      <c r="BP10" s="408"/>
      <c r="BQ10" s="408"/>
      <c r="BR10" s="408"/>
      <c r="BS10" s="408"/>
      <c r="BT10" s="408"/>
      <c r="BU10" s="409"/>
      <c r="BV10" s="407">
        <v>375685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67271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602025</v>
      </c>
      <c r="BO12" s="408"/>
      <c r="BP12" s="408"/>
      <c r="BQ12" s="408"/>
      <c r="BR12" s="408"/>
      <c r="BS12" s="408"/>
      <c r="BT12" s="408"/>
      <c r="BU12" s="409"/>
      <c r="BV12" s="407">
        <v>374864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65730</v>
      </c>
      <c r="S13" s="492"/>
      <c r="T13" s="492"/>
      <c r="U13" s="492"/>
      <c r="V13" s="493"/>
      <c r="W13" s="423" t="s">
        <v>131</v>
      </c>
      <c r="X13" s="424"/>
      <c r="Y13" s="424"/>
      <c r="Z13" s="424"/>
      <c r="AA13" s="424"/>
      <c r="AB13" s="414"/>
      <c r="AC13" s="458">
        <v>5536</v>
      </c>
      <c r="AD13" s="459"/>
      <c r="AE13" s="459"/>
      <c r="AF13" s="459"/>
      <c r="AG13" s="501"/>
      <c r="AH13" s="458">
        <v>6172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171652</v>
      </c>
      <c r="BO13" s="408"/>
      <c r="BP13" s="408"/>
      <c r="BQ13" s="408"/>
      <c r="BR13" s="408"/>
      <c r="BS13" s="408"/>
      <c r="BT13" s="408"/>
      <c r="BU13" s="409"/>
      <c r="BV13" s="407">
        <v>-114638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7.5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67641</v>
      </c>
      <c r="S14" s="492"/>
      <c r="T14" s="492"/>
      <c r="U14" s="492"/>
      <c r="V14" s="493"/>
      <c r="W14" s="397"/>
      <c r="X14" s="398"/>
      <c r="Y14" s="398"/>
      <c r="Z14" s="398"/>
      <c r="AA14" s="398"/>
      <c r="AB14" s="387"/>
      <c r="AC14" s="494">
        <v>16.2</v>
      </c>
      <c r="AD14" s="495"/>
      <c r="AE14" s="495"/>
      <c r="AF14" s="495"/>
      <c r="AG14" s="496"/>
      <c r="AH14" s="494">
        <v>17.7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66320</v>
      </c>
      <c r="S15" s="492"/>
      <c r="T15" s="492"/>
      <c r="U15" s="492"/>
      <c r="V15" s="493"/>
      <c r="W15" s="423" t="s">
        <v>137</v>
      </c>
      <c r="X15" s="424"/>
      <c r="Y15" s="424"/>
      <c r="Z15" s="424"/>
      <c r="AA15" s="424"/>
      <c r="AB15" s="414"/>
      <c r="AC15" s="458">
        <v>7318</v>
      </c>
      <c r="AD15" s="459"/>
      <c r="AE15" s="459"/>
      <c r="AF15" s="459"/>
      <c r="AG15" s="501"/>
      <c r="AH15" s="458">
        <v>7489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8969271</v>
      </c>
      <c r="BO15" s="371"/>
      <c r="BP15" s="371"/>
      <c r="BQ15" s="371"/>
      <c r="BR15" s="371"/>
      <c r="BS15" s="371"/>
      <c r="BT15" s="371"/>
      <c r="BU15" s="372"/>
      <c r="BV15" s="370">
        <v>8614657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21.4</v>
      </c>
      <c r="AD16" s="495"/>
      <c r="AE16" s="495"/>
      <c r="AF16" s="495"/>
      <c r="AG16" s="496"/>
      <c r="AH16" s="494">
        <v>21.4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17148305</v>
      </c>
      <c r="BO16" s="408"/>
      <c r="BP16" s="408"/>
      <c r="BQ16" s="408"/>
      <c r="BR16" s="408"/>
      <c r="BS16" s="408"/>
      <c r="BT16" s="408"/>
      <c r="BU16" s="409"/>
      <c r="BV16" s="407">
        <v>16945877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21419</v>
      </c>
      <c r="AD17" s="459"/>
      <c r="AE17" s="459"/>
      <c r="AF17" s="459"/>
      <c r="AG17" s="501"/>
      <c r="AH17" s="458">
        <v>21256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11302645</v>
      </c>
      <c r="BO17" s="408"/>
      <c r="BP17" s="408"/>
      <c r="BQ17" s="408"/>
      <c r="BR17" s="408"/>
      <c r="BS17" s="408"/>
      <c r="BT17" s="408"/>
      <c r="BU17" s="409"/>
      <c r="BV17" s="407">
        <v>10861491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201.92</v>
      </c>
      <c r="M18" s="531"/>
      <c r="N18" s="531"/>
      <c r="O18" s="531"/>
      <c r="P18" s="531"/>
      <c r="Q18" s="531"/>
      <c r="R18" s="532"/>
      <c r="S18" s="532"/>
      <c r="T18" s="532"/>
      <c r="U18" s="532"/>
      <c r="V18" s="533"/>
      <c r="W18" s="425"/>
      <c r="X18" s="426"/>
      <c r="Y18" s="426"/>
      <c r="Z18" s="426"/>
      <c r="AA18" s="426"/>
      <c r="AB18" s="417"/>
      <c r="AC18" s="534">
        <v>62.5</v>
      </c>
      <c r="AD18" s="535"/>
      <c r="AE18" s="535"/>
      <c r="AF18" s="535"/>
      <c r="AG18" s="536"/>
      <c r="AH18" s="534">
        <v>60.9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18975894</v>
      </c>
      <c r="BO18" s="408"/>
      <c r="BP18" s="408"/>
      <c r="BQ18" s="408"/>
      <c r="BR18" s="408"/>
      <c r="BS18" s="408"/>
      <c r="BT18" s="408"/>
      <c r="BU18" s="409"/>
      <c r="BV18" s="407">
        <v>17526897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25008032</v>
      </c>
      <c r="BO19" s="408"/>
      <c r="BP19" s="408"/>
      <c r="BQ19" s="408"/>
      <c r="BR19" s="408"/>
      <c r="BS19" s="408"/>
      <c r="BT19" s="408"/>
      <c r="BU19" s="409"/>
      <c r="BV19" s="407">
        <v>25536051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26916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36481540</v>
      </c>
      <c r="BO22" s="371"/>
      <c r="BP22" s="371"/>
      <c r="BQ22" s="371"/>
      <c r="BR22" s="371"/>
      <c r="BS22" s="371"/>
      <c r="BT22" s="371"/>
      <c r="BU22" s="372"/>
      <c r="BV22" s="370">
        <v>38396797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19348111</v>
      </c>
      <c r="BO23" s="408"/>
      <c r="BP23" s="408"/>
      <c r="BQ23" s="408"/>
      <c r="BR23" s="408"/>
      <c r="BS23" s="408"/>
      <c r="BT23" s="408"/>
      <c r="BU23" s="409"/>
      <c r="BV23" s="407">
        <v>20287699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8400</v>
      </c>
      <c r="R24" s="459"/>
      <c r="S24" s="459"/>
      <c r="T24" s="459"/>
      <c r="U24" s="459"/>
      <c r="V24" s="501"/>
      <c r="W24" s="553"/>
      <c r="X24" s="554"/>
      <c r="Y24" s="555"/>
      <c r="Z24" s="457" t="s">
        <v>162</v>
      </c>
      <c r="AA24" s="437"/>
      <c r="AB24" s="437"/>
      <c r="AC24" s="437"/>
      <c r="AD24" s="437"/>
      <c r="AE24" s="437"/>
      <c r="AF24" s="437"/>
      <c r="AG24" s="438"/>
      <c r="AH24" s="458">
        <v>510</v>
      </c>
      <c r="AI24" s="459"/>
      <c r="AJ24" s="459"/>
      <c r="AK24" s="459"/>
      <c r="AL24" s="501"/>
      <c r="AM24" s="458">
        <v>1643220</v>
      </c>
      <c r="AN24" s="459"/>
      <c r="AO24" s="459"/>
      <c r="AP24" s="459"/>
      <c r="AQ24" s="459"/>
      <c r="AR24" s="501"/>
      <c r="AS24" s="458">
        <v>3222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24329952</v>
      </c>
      <c r="BO24" s="408"/>
      <c r="BP24" s="408"/>
      <c r="BQ24" s="408"/>
      <c r="BR24" s="408"/>
      <c r="BS24" s="408"/>
      <c r="BT24" s="408"/>
      <c r="BU24" s="409"/>
      <c r="BV24" s="407">
        <v>24964827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v>95</v>
      </c>
      <c r="AI25" s="459"/>
      <c r="AJ25" s="459"/>
      <c r="AK25" s="459"/>
      <c r="AL25" s="501"/>
      <c r="AM25" s="458">
        <v>297920</v>
      </c>
      <c r="AN25" s="459"/>
      <c r="AO25" s="459"/>
      <c r="AP25" s="459"/>
      <c r="AQ25" s="459"/>
      <c r="AR25" s="501"/>
      <c r="AS25" s="458">
        <v>3136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556627</v>
      </c>
      <c r="BO25" s="371"/>
      <c r="BP25" s="371"/>
      <c r="BQ25" s="371"/>
      <c r="BR25" s="371"/>
      <c r="BS25" s="371"/>
      <c r="BT25" s="371"/>
      <c r="BU25" s="372"/>
      <c r="BV25" s="370">
        <v>612753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5900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22512</v>
      </c>
      <c r="AN26" s="459"/>
      <c r="AO26" s="459"/>
      <c r="AP26" s="459"/>
      <c r="AQ26" s="459"/>
      <c r="AR26" s="501"/>
      <c r="AS26" s="458">
        <v>2814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946334</v>
      </c>
      <c r="BO27" s="527"/>
      <c r="BP27" s="527"/>
      <c r="BQ27" s="527"/>
      <c r="BR27" s="527"/>
      <c r="BS27" s="527"/>
      <c r="BT27" s="527"/>
      <c r="BU27" s="528"/>
      <c r="BV27" s="526">
        <v>946239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3700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3732070</v>
      </c>
      <c r="BO28" s="371"/>
      <c r="BP28" s="371"/>
      <c r="BQ28" s="371"/>
      <c r="BR28" s="371"/>
      <c r="BS28" s="371"/>
      <c r="BT28" s="371"/>
      <c r="BU28" s="372"/>
      <c r="BV28" s="370">
        <v>3730421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17</v>
      </c>
      <c r="M29" s="459"/>
      <c r="N29" s="459"/>
      <c r="O29" s="459"/>
      <c r="P29" s="501"/>
      <c r="Q29" s="458">
        <v>3600</v>
      </c>
      <c r="R29" s="459"/>
      <c r="S29" s="459"/>
      <c r="T29" s="459"/>
      <c r="U29" s="459"/>
      <c r="V29" s="501"/>
      <c r="W29" s="556"/>
      <c r="X29" s="557"/>
      <c r="Y29" s="558"/>
      <c r="Z29" s="457" t="s">
        <v>178</v>
      </c>
      <c r="AA29" s="437"/>
      <c r="AB29" s="437"/>
      <c r="AC29" s="437"/>
      <c r="AD29" s="437"/>
      <c r="AE29" s="437"/>
      <c r="AF29" s="437"/>
      <c r="AG29" s="438"/>
      <c r="AH29" s="458">
        <v>512</v>
      </c>
      <c r="AI29" s="459"/>
      <c r="AJ29" s="459"/>
      <c r="AK29" s="459"/>
      <c r="AL29" s="501"/>
      <c r="AM29" s="458">
        <v>1651078</v>
      </c>
      <c r="AN29" s="459"/>
      <c r="AO29" s="459"/>
      <c r="AP29" s="459"/>
      <c r="AQ29" s="459"/>
      <c r="AR29" s="501"/>
      <c r="AS29" s="458">
        <v>3225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1480583</v>
      </c>
      <c r="BO29" s="408"/>
      <c r="BP29" s="408"/>
      <c r="BQ29" s="408"/>
      <c r="BR29" s="408"/>
      <c r="BS29" s="408"/>
      <c r="BT29" s="408"/>
      <c r="BU29" s="409"/>
      <c r="BV29" s="407">
        <v>1796069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14982467</v>
      </c>
      <c r="BO30" s="527"/>
      <c r="BP30" s="527"/>
      <c r="BQ30" s="527"/>
      <c r="BR30" s="527"/>
      <c r="BS30" s="527"/>
      <c r="BT30" s="527"/>
      <c r="BU30" s="528"/>
      <c r="BV30" s="526">
        <v>14143541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笛吹市水道事業会計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農業集落排水特別会計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甲府・峡東地域ごみ処理施設事務組合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笛吹市境川観光交流センター特別会計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笛吹市営春日居地区温泉給湯事業会計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峡東地域広域水道企業団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森林経営管理特別会計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笛吹市公共下水道事業会計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山梨県市町村総合事務組合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IF('各会計、関係団体の財政状況及び健全化判断比率'!B34="","",'各会計、関係団体の財政状況及び健全化判断比率'!B34)</f>
        <v>笛吹市簡易水道事業会計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qYq5jlI/nCrIuLaObWA6D080qTFFhamHAvYLgVnRYscV9vYVUYIU50KtBX+B6dRl43ykruCKgImNzR063D+4Q==" saltValue="Cb2kmEszRwyDewf2AS9X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9275548</v>
      </c>
      <c r="S5" s="613"/>
      <c r="T5" s="613"/>
      <c r="U5" s="613"/>
      <c r="V5" s="613"/>
      <c r="W5" s="613"/>
      <c r="X5" s="613"/>
      <c r="Y5" s="614"/>
      <c r="Z5" s="615">
        <v>22.6</v>
      </c>
      <c r="AA5" s="615"/>
      <c r="AB5" s="615"/>
      <c r="AC5" s="615"/>
      <c r="AD5" s="616">
        <v>9275521</v>
      </c>
      <c r="AE5" s="616"/>
      <c r="AF5" s="616"/>
      <c r="AG5" s="616"/>
      <c r="AH5" s="616"/>
      <c r="AI5" s="616"/>
      <c r="AJ5" s="616"/>
      <c r="AK5" s="616"/>
      <c r="AL5" s="617">
        <v>46.6</v>
      </c>
      <c r="AM5" s="618"/>
      <c r="AN5" s="618"/>
      <c r="AO5" s="619"/>
      <c r="AP5" s="609" t="s">
        <v>217</v>
      </c>
      <c r="AQ5" s="610"/>
      <c r="AR5" s="610"/>
      <c r="AS5" s="610"/>
      <c r="AT5" s="610"/>
      <c r="AU5" s="610"/>
      <c r="AV5" s="610"/>
      <c r="AW5" s="610"/>
      <c r="AX5" s="610"/>
      <c r="AY5" s="610"/>
      <c r="AZ5" s="610"/>
      <c r="BA5" s="610"/>
      <c r="BB5" s="610"/>
      <c r="BC5" s="610"/>
      <c r="BD5" s="610"/>
      <c r="BE5" s="610"/>
      <c r="BF5" s="611"/>
      <c r="BG5" s="623">
        <v>9167404</v>
      </c>
      <c r="BH5" s="624"/>
      <c r="BI5" s="624"/>
      <c r="BJ5" s="624"/>
      <c r="BK5" s="624"/>
      <c r="BL5" s="624"/>
      <c r="BM5" s="624"/>
      <c r="BN5" s="625"/>
      <c r="BO5" s="626">
        <v>98.8</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271788</v>
      </c>
      <c r="S6" s="624"/>
      <c r="T6" s="624"/>
      <c r="U6" s="624"/>
      <c r="V6" s="624"/>
      <c r="W6" s="624"/>
      <c r="X6" s="624"/>
      <c r="Y6" s="625"/>
      <c r="Z6" s="626">
        <v>0.7</v>
      </c>
      <c r="AA6" s="626"/>
      <c r="AB6" s="626"/>
      <c r="AC6" s="626"/>
      <c r="AD6" s="627">
        <v>271788</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9167404</v>
      </c>
      <c r="BH6" s="624"/>
      <c r="BI6" s="624"/>
      <c r="BJ6" s="624"/>
      <c r="BK6" s="624"/>
      <c r="BL6" s="624"/>
      <c r="BM6" s="624"/>
      <c r="BN6" s="625"/>
      <c r="BO6" s="626">
        <v>98.8</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211489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211489</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2786</v>
      </c>
      <c r="S7" s="624"/>
      <c r="T7" s="624"/>
      <c r="U7" s="624"/>
      <c r="V7" s="624"/>
      <c r="W7" s="624"/>
      <c r="X7" s="624"/>
      <c r="Y7" s="625"/>
      <c r="Z7" s="626">
        <v>0</v>
      </c>
      <c r="AA7" s="626"/>
      <c r="AB7" s="626"/>
      <c r="AC7" s="626"/>
      <c r="AD7" s="627">
        <v>2786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4002292</v>
      </c>
      <c r="BH7" s="624"/>
      <c r="BI7" s="624"/>
      <c r="BJ7" s="624"/>
      <c r="BK7" s="624"/>
      <c r="BL7" s="624"/>
      <c r="BM7" s="624"/>
      <c r="BN7" s="625"/>
      <c r="BO7" s="626">
        <v>43.1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8593106</v>
      </c>
      <c r="CS7" s="624"/>
      <c r="CT7" s="624"/>
      <c r="CU7" s="624"/>
      <c r="CV7" s="624"/>
      <c r="CW7" s="624"/>
      <c r="CX7" s="624"/>
      <c r="CY7" s="625"/>
      <c r="CZ7" s="626">
        <v>22</v>
      </c>
      <c r="DA7" s="626"/>
      <c r="DB7" s="626"/>
      <c r="DC7" s="626"/>
      <c r="DD7" s="632">
        <v>249763</v>
      </c>
      <c r="DE7" s="624"/>
      <c r="DF7" s="624"/>
      <c r="DG7" s="624"/>
      <c r="DH7" s="624"/>
      <c r="DI7" s="624"/>
      <c r="DJ7" s="624"/>
      <c r="DK7" s="624"/>
      <c r="DL7" s="624"/>
      <c r="DM7" s="624"/>
      <c r="DN7" s="624"/>
      <c r="DO7" s="624"/>
      <c r="DP7" s="625"/>
      <c r="DQ7" s="632">
        <v>3501654</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49142</v>
      </c>
      <c r="S8" s="624"/>
      <c r="T8" s="624"/>
      <c r="U8" s="624"/>
      <c r="V8" s="624"/>
      <c r="W8" s="624"/>
      <c r="X8" s="624"/>
      <c r="Y8" s="625"/>
      <c r="Z8" s="626">
        <v>0.1</v>
      </c>
      <c r="AA8" s="626"/>
      <c r="AB8" s="626"/>
      <c r="AC8" s="626"/>
      <c r="AD8" s="627">
        <v>49142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130346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13359517</v>
      </c>
      <c r="CS8" s="624"/>
      <c r="CT8" s="624"/>
      <c r="CU8" s="624"/>
      <c r="CV8" s="624"/>
      <c r="CW8" s="624"/>
      <c r="CX8" s="624"/>
      <c r="CY8" s="625"/>
      <c r="CZ8" s="626">
        <v>34.299999999999997</v>
      </c>
      <c r="DA8" s="626"/>
      <c r="DB8" s="626"/>
      <c r="DC8" s="626"/>
      <c r="DD8" s="632">
        <v>303754</v>
      </c>
      <c r="DE8" s="624"/>
      <c r="DF8" s="624"/>
      <c r="DG8" s="624"/>
      <c r="DH8" s="624"/>
      <c r="DI8" s="624"/>
      <c r="DJ8" s="624"/>
      <c r="DK8" s="624"/>
      <c r="DL8" s="624"/>
      <c r="DM8" s="624"/>
      <c r="DN8" s="624"/>
      <c r="DO8" s="624"/>
      <c r="DP8" s="625"/>
      <c r="DQ8" s="632">
        <v>6758055</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56805</v>
      </c>
      <c r="S9" s="624"/>
      <c r="T9" s="624"/>
      <c r="U9" s="624"/>
      <c r="V9" s="624"/>
      <c r="W9" s="624"/>
      <c r="X9" s="624"/>
      <c r="Y9" s="625"/>
      <c r="Z9" s="626">
        <v>0.1</v>
      </c>
      <c r="AA9" s="626"/>
      <c r="AB9" s="626"/>
      <c r="AC9" s="626"/>
      <c r="AD9" s="627">
        <v>56805</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3392502</v>
      </c>
      <c r="BH9" s="624"/>
      <c r="BI9" s="624"/>
      <c r="BJ9" s="624"/>
      <c r="BK9" s="624"/>
      <c r="BL9" s="624"/>
      <c r="BM9" s="624"/>
      <c r="BN9" s="625"/>
      <c r="BO9" s="626">
        <v>36.6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1980087</v>
      </c>
      <c r="CS9" s="624"/>
      <c r="CT9" s="624"/>
      <c r="CU9" s="624"/>
      <c r="CV9" s="624"/>
      <c r="CW9" s="624"/>
      <c r="CX9" s="624"/>
      <c r="CY9" s="625"/>
      <c r="CZ9" s="626">
        <v>5.0999999999999996</v>
      </c>
      <c r="DA9" s="626"/>
      <c r="DB9" s="626"/>
      <c r="DC9" s="626"/>
      <c r="DD9" s="632">
        <v>6507</v>
      </c>
      <c r="DE9" s="624"/>
      <c r="DF9" s="624"/>
      <c r="DG9" s="624"/>
      <c r="DH9" s="624"/>
      <c r="DI9" s="624"/>
      <c r="DJ9" s="624"/>
      <c r="DK9" s="624"/>
      <c r="DL9" s="624"/>
      <c r="DM9" s="624"/>
      <c r="DN9" s="624"/>
      <c r="DO9" s="624"/>
      <c r="DP9" s="625"/>
      <c r="DQ9" s="632">
        <v>1671668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189404</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11699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11699</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1694762</v>
      </c>
      <c r="S11" s="624"/>
      <c r="T11" s="624"/>
      <c r="U11" s="624"/>
      <c r="V11" s="624"/>
      <c r="W11" s="624"/>
      <c r="X11" s="624"/>
      <c r="Y11" s="625"/>
      <c r="Z11" s="628">
        <v>4.0999999999999996</v>
      </c>
      <c r="AA11" s="629"/>
      <c r="AB11" s="629"/>
      <c r="AC11" s="635"/>
      <c r="AD11" s="632">
        <v>1694762</v>
      </c>
      <c r="AE11" s="624"/>
      <c r="AF11" s="624"/>
      <c r="AG11" s="624"/>
      <c r="AH11" s="624"/>
      <c r="AI11" s="624"/>
      <c r="AJ11" s="624"/>
      <c r="AK11" s="625"/>
      <c r="AL11" s="628">
        <v>8.5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290040</v>
      </c>
      <c r="BH11" s="624"/>
      <c r="BI11" s="624"/>
      <c r="BJ11" s="624"/>
      <c r="BK11" s="624"/>
      <c r="BL11" s="624"/>
      <c r="BM11" s="624"/>
      <c r="BN11" s="625"/>
      <c r="BO11" s="626">
        <v>3.1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1198783</v>
      </c>
      <c r="CS11" s="624"/>
      <c r="CT11" s="624"/>
      <c r="CU11" s="624"/>
      <c r="CV11" s="624"/>
      <c r="CW11" s="624"/>
      <c r="CX11" s="624"/>
      <c r="CY11" s="625"/>
      <c r="CZ11" s="626">
        <v>3.1</v>
      </c>
      <c r="DA11" s="626"/>
      <c r="DB11" s="626"/>
      <c r="DC11" s="626"/>
      <c r="DD11" s="632">
        <v>494637</v>
      </c>
      <c r="DE11" s="624"/>
      <c r="DF11" s="624"/>
      <c r="DG11" s="624"/>
      <c r="DH11" s="624"/>
      <c r="DI11" s="624"/>
      <c r="DJ11" s="624"/>
      <c r="DK11" s="624"/>
      <c r="DL11" s="624"/>
      <c r="DM11" s="624"/>
      <c r="DN11" s="624"/>
      <c r="DO11" s="624"/>
      <c r="DP11" s="625"/>
      <c r="DQ11" s="632">
        <v>695924</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38959</v>
      </c>
      <c r="S12" s="624"/>
      <c r="T12" s="624"/>
      <c r="U12" s="624"/>
      <c r="V12" s="624"/>
      <c r="W12" s="624"/>
      <c r="X12" s="624"/>
      <c r="Y12" s="625"/>
      <c r="Z12" s="626">
        <v>0.1</v>
      </c>
      <c r="AA12" s="626"/>
      <c r="AB12" s="626"/>
      <c r="AC12" s="626"/>
      <c r="AD12" s="627">
        <v>38959</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4189592</v>
      </c>
      <c r="BH12" s="624"/>
      <c r="BI12" s="624"/>
      <c r="BJ12" s="624"/>
      <c r="BK12" s="624"/>
      <c r="BL12" s="624"/>
      <c r="BM12" s="624"/>
      <c r="BN12" s="625"/>
      <c r="BO12" s="626">
        <v>45.2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1592808</v>
      </c>
      <c r="CS12" s="624"/>
      <c r="CT12" s="624"/>
      <c r="CU12" s="624"/>
      <c r="CV12" s="624"/>
      <c r="CW12" s="624"/>
      <c r="CX12" s="624"/>
      <c r="CY12" s="625"/>
      <c r="CZ12" s="626">
        <v>4.0999999999999996</v>
      </c>
      <c r="DA12" s="626"/>
      <c r="DB12" s="626"/>
      <c r="DC12" s="626"/>
      <c r="DD12" s="632">
        <v>134691</v>
      </c>
      <c r="DE12" s="624"/>
      <c r="DF12" s="624"/>
      <c r="DG12" s="624"/>
      <c r="DH12" s="624"/>
      <c r="DI12" s="624"/>
      <c r="DJ12" s="624"/>
      <c r="DK12" s="624"/>
      <c r="DL12" s="624"/>
      <c r="DM12" s="624"/>
      <c r="DN12" s="624"/>
      <c r="DO12" s="624"/>
      <c r="DP12" s="625"/>
      <c r="DQ12" s="632">
        <v>459612</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4173274</v>
      </c>
      <c r="BH13" s="624"/>
      <c r="BI13" s="624"/>
      <c r="BJ13" s="624"/>
      <c r="BK13" s="624"/>
      <c r="BL13" s="624"/>
      <c r="BM13" s="624"/>
      <c r="BN13" s="625"/>
      <c r="BO13" s="626">
        <v>45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2995847</v>
      </c>
      <c r="CS13" s="624"/>
      <c r="CT13" s="624"/>
      <c r="CU13" s="624"/>
      <c r="CV13" s="624"/>
      <c r="CW13" s="624"/>
      <c r="CX13" s="624"/>
      <c r="CY13" s="625"/>
      <c r="CZ13" s="626">
        <v>7.7</v>
      </c>
      <c r="DA13" s="626"/>
      <c r="DB13" s="626"/>
      <c r="DC13" s="626"/>
      <c r="DD13" s="632">
        <v>1356683</v>
      </c>
      <c r="DE13" s="624"/>
      <c r="DF13" s="624"/>
      <c r="DG13" s="624"/>
      <c r="DH13" s="624"/>
      <c r="DI13" s="624"/>
      <c r="DJ13" s="624"/>
      <c r="DK13" s="624"/>
      <c r="DL13" s="624"/>
      <c r="DM13" s="624"/>
      <c r="DN13" s="624"/>
      <c r="DO13" s="624"/>
      <c r="DP13" s="625"/>
      <c r="DQ13" s="632">
        <v>1996683</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2018</v>
      </c>
      <c r="S14" s="624"/>
      <c r="T14" s="624"/>
      <c r="U14" s="624"/>
      <c r="V14" s="624"/>
      <c r="W14" s="624"/>
      <c r="X14" s="624"/>
      <c r="Y14" s="625"/>
      <c r="Z14" s="626">
        <v>0</v>
      </c>
      <c r="AA14" s="626"/>
      <c r="AB14" s="626"/>
      <c r="AC14" s="626"/>
      <c r="AD14" s="627">
        <v>2018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325553</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1347646</v>
      </c>
      <c r="CS14" s="624"/>
      <c r="CT14" s="624"/>
      <c r="CU14" s="624"/>
      <c r="CV14" s="624"/>
      <c r="CW14" s="624"/>
      <c r="CX14" s="624"/>
      <c r="CY14" s="625"/>
      <c r="CZ14" s="626">
        <v>3.5</v>
      </c>
      <c r="DA14" s="626"/>
      <c r="DB14" s="626"/>
      <c r="DC14" s="626"/>
      <c r="DD14" s="632">
        <v>206033</v>
      </c>
      <c r="DE14" s="624"/>
      <c r="DF14" s="624"/>
      <c r="DG14" s="624"/>
      <c r="DH14" s="624"/>
      <c r="DI14" s="624"/>
      <c r="DJ14" s="624"/>
      <c r="DK14" s="624"/>
      <c r="DL14" s="624"/>
      <c r="DM14" s="624"/>
      <c r="DN14" s="624"/>
      <c r="DO14" s="624"/>
      <c r="DP14" s="625"/>
      <c r="DQ14" s="632">
        <v>1124285</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649967</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3703548</v>
      </c>
      <c r="CS15" s="624"/>
      <c r="CT15" s="624"/>
      <c r="CU15" s="624"/>
      <c r="CV15" s="624"/>
      <c r="CW15" s="624"/>
      <c r="CX15" s="624"/>
      <c r="CY15" s="625"/>
      <c r="CZ15" s="626">
        <v>9.5</v>
      </c>
      <c r="DA15" s="626"/>
      <c r="DB15" s="626"/>
      <c r="DC15" s="626"/>
      <c r="DD15" s="632">
        <v>1095386</v>
      </c>
      <c r="DE15" s="624"/>
      <c r="DF15" s="624"/>
      <c r="DG15" s="624"/>
      <c r="DH15" s="624"/>
      <c r="DI15" s="624"/>
      <c r="DJ15" s="624"/>
      <c r="DK15" s="624"/>
      <c r="DL15" s="624"/>
      <c r="DM15" s="624"/>
      <c r="DN15" s="624"/>
      <c r="DO15" s="624"/>
      <c r="DP15" s="625"/>
      <c r="DQ15" s="632">
        <v>2490940</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33301</v>
      </c>
      <c r="S16" s="624"/>
      <c r="T16" s="624"/>
      <c r="U16" s="624"/>
      <c r="V16" s="624"/>
      <c r="W16" s="624"/>
      <c r="X16" s="624"/>
      <c r="Y16" s="625"/>
      <c r="Z16" s="626">
        <v>0.1</v>
      </c>
      <c r="AA16" s="626"/>
      <c r="AB16" s="626"/>
      <c r="AC16" s="626"/>
      <c r="AD16" s="627">
        <v>33301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6155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250</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161335</v>
      </c>
      <c r="S17" s="624"/>
      <c r="T17" s="624"/>
      <c r="U17" s="624"/>
      <c r="V17" s="624"/>
      <c r="W17" s="624"/>
      <c r="X17" s="624"/>
      <c r="Y17" s="625"/>
      <c r="Z17" s="626">
        <v>0.4</v>
      </c>
      <c r="AA17" s="626"/>
      <c r="AB17" s="626"/>
      <c r="AC17" s="626"/>
      <c r="AD17" s="627">
        <v>161335</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3996644</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3957429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71329</v>
      </c>
      <c r="S18" s="624"/>
      <c r="T18" s="624"/>
      <c r="U18" s="624"/>
      <c r="V18" s="624"/>
      <c r="W18" s="624"/>
      <c r="X18" s="624"/>
      <c r="Y18" s="625"/>
      <c r="Z18" s="626">
        <v>0.2</v>
      </c>
      <c r="AA18" s="626"/>
      <c r="AB18" s="626"/>
      <c r="AC18" s="626"/>
      <c r="AD18" s="627">
        <v>71329</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63926</v>
      </c>
      <c r="S19" s="624"/>
      <c r="T19" s="624"/>
      <c r="U19" s="624"/>
      <c r="V19" s="624"/>
      <c r="W19" s="624"/>
      <c r="X19" s="624"/>
      <c r="Y19" s="625"/>
      <c r="Z19" s="626">
        <v>0.2</v>
      </c>
      <c r="AA19" s="626"/>
      <c r="AB19" s="626"/>
      <c r="AC19" s="626"/>
      <c r="AD19" s="627">
        <v>63926</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108144</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7403</v>
      </c>
      <c r="S20" s="624"/>
      <c r="T20" s="624"/>
      <c r="U20" s="624"/>
      <c r="V20" s="624"/>
      <c r="W20" s="624"/>
      <c r="X20" s="624"/>
      <c r="Y20" s="625"/>
      <c r="Z20" s="626">
        <v>0</v>
      </c>
      <c r="AA20" s="626"/>
      <c r="AB20" s="626"/>
      <c r="AC20" s="626"/>
      <c r="AD20" s="627">
        <v>7403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108144</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38997329</v>
      </c>
      <c r="CS20" s="624"/>
      <c r="CT20" s="624"/>
      <c r="CU20" s="624"/>
      <c r="CV20" s="624"/>
      <c r="CW20" s="624"/>
      <c r="CX20" s="624"/>
      <c r="CY20" s="625"/>
      <c r="CZ20" s="626">
        <v>100</v>
      </c>
      <c r="DA20" s="626"/>
      <c r="DB20" s="626"/>
      <c r="DC20" s="626"/>
      <c r="DD20" s="632">
        <v>3847454</v>
      </c>
      <c r="DE20" s="624"/>
      <c r="DF20" s="624"/>
      <c r="DG20" s="624"/>
      <c r="DH20" s="624"/>
      <c r="DI20" s="624"/>
      <c r="DJ20" s="624"/>
      <c r="DK20" s="624"/>
      <c r="DL20" s="624"/>
      <c r="DM20" s="624"/>
      <c r="DN20" s="624"/>
      <c r="DO20" s="624"/>
      <c r="DP20" s="625"/>
      <c r="DQ20" s="632">
        <v>22879688</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9002110</v>
      </c>
      <c r="S21" s="624"/>
      <c r="T21" s="624"/>
      <c r="U21" s="624"/>
      <c r="V21" s="624"/>
      <c r="W21" s="624"/>
      <c r="X21" s="624"/>
      <c r="Y21" s="625"/>
      <c r="Z21" s="626">
        <v>21.9</v>
      </c>
      <c r="AA21" s="626"/>
      <c r="AB21" s="626"/>
      <c r="AC21" s="626"/>
      <c r="AD21" s="627">
        <v>8179034</v>
      </c>
      <c r="AE21" s="627"/>
      <c r="AF21" s="627"/>
      <c r="AG21" s="627"/>
      <c r="AH21" s="627"/>
      <c r="AI21" s="627"/>
      <c r="AJ21" s="627"/>
      <c r="AK21" s="627"/>
      <c r="AL21" s="628">
        <v>41.1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108117</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8179034</v>
      </c>
      <c r="S22" s="624"/>
      <c r="T22" s="624"/>
      <c r="U22" s="624"/>
      <c r="V22" s="624"/>
      <c r="W22" s="624"/>
      <c r="X22" s="624"/>
      <c r="Y22" s="625"/>
      <c r="Z22" s="626">
        <v>19.899999999999999</v>
      </c>
      <c r="AA22" s="626"/>
      <c r="AB22" s="626"/>
      <c r="AC22" s="626"/>
      <c r="AD22" s="627">
        <v>8179034</v>
      </c>
      <c r="AE22" s="627"/>
      <c r="AF22" s="627"/>
      <c r="AG22" s="627"/>
      <c r="AH22" s="627"/>
      <c r="AI22" s="627"/>
      <c r="AJ22" s="627"/>
      <c r="AK22" s="627"/>
      <c r="AL22" s="628">
        <v>41.1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823076</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27</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17084762</v>
      </c>
      <c r="CS24" s="613"/>
      <c r="CT24" s="613"/>
      <c r="CU24" s="613"/>
      <c r="CV24" s="613"/>
      <c r="CW24" s="613"/>
      <c r="CX24" s="613"/>
      <c r="CY24" s="614"/>
      <c r="CZ24" s="617">
        <v>43.8</v>
      </c>
      <c r="DA24" s="618"/>
      <c r="DB24" s="618"/>
      <c r="DC24" s="634"/>
      <c r="DD24" s="655">
        <v>11401812</v>
      </c>
      <c r="DE24" s="613"/>
      <c r="DF24" s="613"/>
      <c r="DG24" s="613"/>
      <c r="DH24" s="613"/>
      <c r="DI24" s="613"/>
      <c r="DJ24" s="613"/>
      <c r="DK24" s="614"/>
      <c r="DL24" s="655">
        <v>10877227</v>
      </c>
      <c r="DM24" s="613"/>
      <c r="DN24" s="613"/>
      <c r="DO24" s="613"/>
      <c r="DP24" s="613"/>
      <c r="DQ24" s="613"/>
      <c r="DR24" s="613"/>
      <c r="DS24" s="613"/>
      <c r="DT24" s="613"/>
      <c r="DU24" s="613"/>
      <c r="DV24" s="614"/>
      <c r="DW24" s="617">
        <v>54.2</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20659883</v>
      </c>
      <c r="S25" s="624"/>
      <c r="T25" s="624"/>
      <c r="U25" s="624"/>
      <c r="V25" s="624"/>
      <c r="W25" s="624"/>
      <c r="X25" s="624"/>
      <c r="Y25" s="625"/>
      <c r="Z25" s="626">
        <v>50.2</v>
      </c>
      <c r="AA25" s="626"/>
      <c r="AB25" s="626"/>
      <c r="AC25" s="626"/>
      <c r="AD25" s="627">
        <v>19836780</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5212024</v>
      </c>
      <c r="CS25" s="644"/>
      <c r="CT25" s="644"/>
      <c r="CU25" s="644"/>
      <c r="CV25" s="644"/>
      <c r="CW25" s="644"/>
      <c r="CX25" s="644"/>
      <c r="CY25" s="645"/>
      <c r="CZ25" s="628">
        <v>13.4</v>
      </c>
      <c r="DA25" s="656"/>
      <c r="DB25" s="656"/>
      <c r="DC25" s="658"/>
      <c r="DD25" s="632">
        <v>4914460</v>
      </c>
      <c r="DE25" s="644"/>
      <c r="DF25" s="644"/>
      <c r="DG25" s="644"/>
      <c r="DH25" s="644"/>
      <c r="DI25" s="644"/>
      <c r="DJ25" s="644"/>
      <c r="DK25" s="645"/>
      <c r="DL25" s="632">
        <v>4913950</v>
      </c>
      <c r="DM25" s="644"/>
      <c r="DN25" s="644"/>
      <c r="DO25" s="644"/>
      <c r="DP25" s="644"/>
      <c r="DQ25" s="644"/>
      <c r="DR25" s="644"/>
      <c r="DS25" s="644"/>
      <c r="DT25" s="644"/>
      <c r="DU25" s="644"/>
      <c r="DV25" s="645"/>
      <c r="DW25" s="628">
        <v>24.5</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6792</v>
      </c>
      <c r="S26" s="624"/>
      <c r="T26" s="624"/>
      <c r="U26" s="624"/>
      <c r="V26" s="624"/>
      <c r="W26" s="624"/>
      <c r="X26" s="624"/>
      <c r="Y26" s="625"/>
      <c r="Z26" s="626">
        <v>0</v>
      </c>
      <c r="AA26" s="626"/>
      <c r="AB26" s="626"/>
      <c r="AC26" s="626"/>
      <c r="AD26" s="627">
        <v>6792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3573815</v>
      </c>
      <c r="CS26" s="624"/>
      <c r="CT26" s="624"/>
      <c r="CU26" s="624"/>
      <c r="CV26" s="624"/>
      <c r="CW26" s="624"/>
      <c r="CX26" s="624"/>
      <c r="CY26" s="625"/>
      <c r="CZ26" s="628">
        <v>9.1999999999999993</v>
      </c>
      <c r="DA26" s="656"/>
      <c r="DB26" s="656"/>
      <c r="DC26" s="658"/>
      <c r="DD26" s="632">
        <v>3358433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167587</v>
      </c>
      <c r="S27" s="624"/>
      <c r="T27" s="624"/>
      <c r="U27" s="624"/>
      <c r="V27" s="624"/>
      <c r="W27" s="624"/>
      <c r="X27" s="624"/>
      <c r="Y27" s="625"/>
      <c r="Z27" s="626">
        <v>0.4</v>
      </c>
      <c r="AA27" s="626"/>
      <c r="AB27" s="626"/>
      <c r="AC27" s="626"/>
      <c r="AD27" s="627">
        <v>32</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9275548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7876094</v>
      </c>
      <c r="CS27" s="644"/>
      <c r="CT27" s="644"/>
      <c r="CU27" s="644"/>
      <c r="CV27" s="644"/>
      <c r="CW27" s="644"/>
      <c r="CX27" s="644"/>
      <c r="CY27" s="645"/>
      <c r="CZ27" s="628">
        <v>20.2</v>
      </c>
      <c r="DA27" s="656"/>
      <c r="DB27" s="656"/>
      <c r="DC27" s="658"/>
      <c r="DD27" s="632">
        <v>2529923</v>
      </c>
      <c r="DE27" s="644"/>
      <c r="DF27" s="644"/>
      <c r="DG27" s="644"/>
      <c r="DH27" s="644"/>
      <c r="DI27" s="644"/>
      <c r="DJ27" s="644"/>
      <c r="DK27" s="645"/>
      <c r="DL27" s="632">
        <v>2005848</v>
      </c>
      <c r="DM27" s="644"/>
      <c r="DN27" s="644"/>
      <c r="DO27" s="644"/>
      <c r="DP27" s="644"/>
      <c r="DQ27" s="644"/>
      <c r="DR27" s="644"/>
      <c r="DS27" s="644"/>
      <c r="DT27" s="644"/>
      <c r="DU27" s="644"/>
      <c r="DV27" s="645"/>
      <c r="DW27" s="628">
        <v>10</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170468</v>
      </c>
      <c r="S28" s="624"/>
      <c r="T28" s="624"/>
      <c r="U28" s="624"/>
      <c r="V28" s="624"/>
      <c r="W28" s="624"/>
      <c r="X28" s="624"/>
      <c r="Y28" s="625"/>
      <c r="Z28" s="626">
        <v>0.4</v>
      </c>
      <c r="AA28" s="626"/>
      <c r="AB28" s="626"/>
      <c r="AC28" s="626"/>
      <c r="AD28" s="627">
        <v>18733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3996644</v>
      </c>
      <c r="CS28" s="624"/>
      <c r="CT28" s="624"/>
      <c r="CU28" s="624"/>
      <c r="CV28" s="624"/>
      <c r="CW28" s="624"/>
      <c r="CX28" s="624"/>
      <c r="CY28" s="625"/>
      <c r="CZ28" s="628">
        <v>10.199999999999999</v>
      </c>
      <c r="DA28" s="656"/>
      <c r="DB28" s="656"/>
      <c r="DC28" s="658"/>
      <c r="DD28" s="632">
        <v>3957429</v>
      </c>
      <c r="DE28" s="624"/>
      <c r="DF28" s="624"/>
      <c r="DG28" s="624"/>
      <c r="DH28" s="624"/>
      <c r="DI28" s="624"/>
      <c r="DJ28" s="624"/>
      <c r="DK28" s="625"/>
      <c r="DL28" s="632">
        <v>3957429</v>
      </c>
      <c r="DM28" s="624"/>
      <c r="DN28" s="624"/>
      <c r="DO28" s="624"/>
      <c r="DP28" s="624"/>
      <c r="DQ28" s="624"/>
      <c r="DR28" s="624"/>
      <c r="DS28" s="624"/>
      <c r="DT28" s="624"/>
      <c r="DU28" s="624"/>
      <c r="DV28" s="625"/>
      <c r="DW28" s="628">
        <v>19.7</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87028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3996644</v>
      </c>
      <c r="CS29" s="644"/>
      <c r="CT29" s="644"/>
      <c r="CU29" s="644"/>
      <c r="CV29" s="644"/>
      <c r="CW29" s="644"/>
      <c r="CX29" s="644"/>
      <c r="CY29" s="645"/>
      <c r="CZ29" s="628">
        <v>10.199999999999999</v>
      </c>
      <c r="DA29" s="656"/>
      <c r="DB29" s="656"/>
      <c r="DC29" s="658"/>
      <c r="DD29" s="632">
        <v>3957429</v>
      </c>
      <c r="DE29" s="644"/>
      <c r="DF29" s="644"/>
      <c r="DG29" s="644"/>
      <c r="DH29" s="644"/>
      <c r="DI29" s="644"/>
      <c r="DJ29" s="644"/>
      <c r="DK29" s="645"/>
      <c r="DL29" s="632">
        <v>3957429</v>
      </c>
      <c r="DM29" s="644"/>
      <c r="DN29" s="644"/>
      <c r="DO29" s="644"/>
      <c r="DP29" s="644"/>
      <c r="DQ29" s="644"/>
      <c r="DR29" s="644"/>
      <c r="DS29" s="644"/>
      <c r="DT29" s="644"/>
      <c r="DU29" s="644"/>
      <c r="DV29" s="645"/>
      <c r="DW29" s="628">
        <v>19.7</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5771593</v>
      </c>
      <c r="S30" s="624"/>
      <c r="T30" s="624"/>
      <c r="U30" s="624"/>
      <c r="V30" s="624"/>
      <c r="W30" s="624"/>
      <c r="X30" s="624"/>
      <c r="Y30" s="625"/>
      <c r="Z30" s="626">
        <v>14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3860881</v>
      </c>
      <c r="CS30" s="624"/>
      <c r="CT30" s="624"/>
      <c r="CU30" s="624"/>
      <c r="CV30" s="624"/>
      <c r="CW30" s="624"/>
      <c r="CX30" s="624"/>
      <c r="CY30" s="625"/>
      <c r="CZ30" s="628">
        <v>9.9</v>
      </c>
      <c r="DA30" s="656"/>
      <c r="DB30" s="656"/>
      <c r="DC30" s="658"/>
      <c r="DD30" s="632">
        <v>3821666</v>
      </c>
      <c r="DE30" s="624"/>
      <c r="DF30" s="624"/>
      <c r="DG30" s="624"/>
      <c r="DH30" s="624"/>
      <c r="DI30" s="624"/>
      <c r="DJ30" s="624"/>
      <c r="DK30" s="625"/>
      <c r="DL30" s="632">
        <v>3821666</v>
      </c>
      <c r="DM30" s="624"/>
      <c r="DN30" s="624"/>
      <c r="DO30" s="624"/>
      <c r="DP30" s="624"/>
      <c r="DQ30" s="624"/>
      <c r="DR30" s="624"/>
      <c r="DS30" s="624"/>
      <c r="DT30" s="624"/>
      <c r="DU30" s="624"/>
      <c r="DV30" s="625"/>
      <c r="DW30" s="628">
        <v>19.100000000000001</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96</v>
      </c>
      <c r="BN31" s="667"/>
      <c r="BO31" s="667"/>
      <c r="BP31" s="667"/>
      <c r="BQ31" s="668"/>
      <c r="BR31" s="670">
        <v>99.1</v>
      </c>
      <c r="BS31" s="667"/>
      <c r="BT31" s="667"/>
      <c r="BU31" s="667"/>
      <c r="BV31" s="667"/>
      <c r="BW31" s="667"/>
      <c r="BX31" s="618">
        <v>95</v>
      </c>
      <c r="BY31" s="667"/>
      <c r="BZ31" s="667"/>
      <c r="CA31" s="667"/>
      <c r="CB31" s="668"/>
      <c r="CD31" s="663"/>
      <c r="CE31" s="664"/>
      <c r="CF31" s="620" t="s">
        <v>301</v>
      </c>
      <c r="CG31" s="621"/>
      <c r="CH31" s="621"/>
      <c r="CI31" s="621"/>
      <c r="CJ31" s="621"/>
      <c r="CK31" s="621"/>
      <c r="CL31" s="621"/>
      <c r="CM31" s="621"/>
      <c r="CN31" s="621"/>
      <c r="CO31" s="621"/>
      <c r="CP31" s="621"/>
      <c r="CQ31" s="622"/>
      <c r="CR31" s="623">
        <v>135763</v>
      </c>
      <c r="CS31" s="644"/>
      <c r="CT31" s="644"/>
      <c r="CU31" s="644"/>
      <c r="CV31" s="644"/>
      <c r="CW31" s="644"/>
      <c r="CX31" s="644"/>
      <c r="CY31" s="645"/>
      <c r="CZ31" s="628">
        <v>0.3</v>
      </c>
      <c r="DA31" s="656"/>
      <c r="DB31" s="656"/>
      <c r="DC31" s="658"/>
      <c r="DD31" s="632">
        <v>135763</v>
      </c>
      <c r="DE31" s="644"/>
      <c r="DF31" s="644"/>
      <c r="DG31" s="644"/>
      <c r="DH31" s="644"/>
      <c r="DI31" s="644"/>
      <c r="DJ31" s="644"/>
      <c r="DK31" s="645"/>
      <c r="DL31" s="632">
        <v>135763</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2610902</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98.3</v>
      </c>
      <c r="BN32" s="644"/>
      <c r="BO32" s="644"/>
      <c r="BP32" s="644"/>
      <c r="BQ32" s="669"/>
      <c r="BR32" s="680">
        <v>99.5</v>
      </c>
      <c r="BS32" s="644"/>
      <c r="BT32" s="644"/>
      <c r="BU32" s="644"/>
      <c r="BV32" s="644"/>
      <c r="BW32" s="644"/>
      <c r="BX32" s="629">
        <v>98.2</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106777</v>
      </c>
      <c r="S33" s="624"/>
      <c r="T33" s="624"/>
      <c r="U33" s="624"/>
      <c r="V33" s="624"/>
      <c r="W33" s="624"/>
      <c r="X33" s="624"/>
      <c r="Y33" s="625"/>
      <c r="Z33" s="626">
        <v>0.3</v>
      </c>
      <c r="AA33" s="626"/>
      <c r="AB33" s="626"/>
      <c r="AC33" s="626"/>
      <c r="AD33" s="627">
        <v>9226</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98.8</v>
      </c>
      <c r="BH33" s="682"/>
      <c r="BI33" s="682"/>
      <c r="BJ33" s="682"/>
      <c r="BK33" s="682"/>
      <c r="BL33" s="682"/>
      <c r="BM33" s="683">
        <v>93.6</v>
      </c>
      <c r="BN33" s="682"/>
      <c r="BO33" s="682"/>
      <c r="BP33" s="682"/>
      <c r="BQ33" s="684"/>
      <c r="BR33" s="681">
        <v>98.7</v>
      </c>
      <c r="BS33" s="682"/>
      <c r="BT33" s="682"/>
      <c r="BU33" s="682"/>
      <c r="BV33" s="682"/>
      <c r="BW33" s="682"/>
      <c r="BX33" s="683">
        <v>91.9</v>
      </c>
      <c r="BY33" s="682"/>
      <c r="BZ33" s="682"/>
      <c r="CA33" s="682"/>
      <c r="CB33" s="684"/>
      <c r="CD33" s="620" t="s">
        <v>308</v>
      </c>
      <c r="CE33" s="621"/>
      <c r="CF33" s="621"/>
      <c r="CG33" s="621"/>
      <c r="CH33" s="621"/>
      <c r="CI33" s="621"/>
      <c r="CJ33" s="621"/>
      <c r="CK33" s="621"/>
      <c r="CL33" s="621"/>
      <c r="CM33" s="621"/>
      <c r="CN33" s="621"/>
      <c r="CO33" s="621"/>
      <c r="CP33" s="621"/>
      <c r="CQ33" s="622"/>
      <c r="CR33" s="623">
        <v>18058958</v>
      </c>
      <c r="CS33" s="644"/>
      <c r="CT33" s="644"/>
      <c r="CU33" s="644"/>
      <c r="CV33" s="644"/>
      <c r="CW33" s="644"/>
      <c r="CX33" s="644"/>
      <c r="CY33" s="645"/>
      <c r="CZ33" s="628">
        <v>46.3</v>
      </c>
      <c r="DA33" s="656"/>
      <c r="DB33" s="656"/>
      <c r="DC33" s="658"/>
      <c r="DD33" s="632">
        <v>10636224</v>
      </c>
      <c r="DE33" s="644"/>
      <c r="DF33" s="644"/>
      <c r="DG33" s="644"/>
      <c r="DH33" s="644"/>
      <c r="DI33" s="644"/>
      <c r="DJ33" s="644"/>
      <c r="DK33" s="645"/>
      <c r="DL33" s="632">
        <v>8098667</v>
      </c>
      <c r="DM33" s="644"/>
      <c r="DN33" s="644"/>
      <c r="DO33" s="644"/>
      <c r="DP33" s="644"/>
      <c r="DQ33" s="644"/>
      <c r="DR33" s="644"/>
      <c r="DS33" s="644"/>
      <c r="DT33" s="644"/>
      <c r="DU33" s="644"/>
      <c r="DV33" s="645"/>
      <c r="DW33" s="628">
        <v>40.4</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2950163</v>
      </c>
      <c r="S34" s="624"/>
      <c r="T34" s="624"/>
      <c r="U34" s="624"/>
      <c r="V34" s="624"/>
      <c r="W34" s="624"/>
      <c r="X34" s="624"/>
      <c r="Y34" s="625"/>
      <c r="Z34" s="626">
        <v>7.2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7612481</v>
      </c>
      <c r="CS34" s="624"/>
      <c r="CT34" s="624"/>
      <c r="CU34" s="624"/>
      <c r="CV34" s="624"/>
      <c r="CW34" s="624"/>
      <c r="CX34" s="624"/>
      <c r="CY34" s="625"/>
      <c r="CZ34" s="628">
        <v>19.5</v>
      </c>
      <c r="DA34" s="656"/>
      <c r="DB34" s="656"/>
      <c r="DC34" s="658"/>
      <c r="DD34" s="632">
        <v>4062919</v>
      </c>
      <c r="DE34" s="624"/>
      <c r="DF34" s="624"/>
      <c r="DG34" s="624"/>
      <c r="DH34" s="624"/>
      <c r="DI34" s="624"/>
      <c r="DJ34" s="624"/>
      <c r="DK34" s="625"/>
      <c r="DL34" s="632">
        <v>3711354</v>
      </c>
      <c r="DM34" s="624"/>
      <c r="DN34" s="624"/>
      <c r="DO34" s="624"/>
      <c r="DP34" s="624"/>
      <c r="DQ34" s="624"/>
      <c r="DR34" s="624"/>
      <c r="DS34" s="624"/>
      <c r="DT34" s="624"/>
      <c r="DU34" s="624"/>
      <c r="DV34" s="625"/>
      <c r="DW34" s="628">
        <v>18.5</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3360283</v>
      </c>
      <c r="S35" s="624"/>
      <c r="T35" s="624"/>
      <c r="U35" s="624"/>
      <c r="V35" s="624"/>
      <c r="W35" s="624"/>
      <c r="X35" s="624"/>
      <c r="Y35" s="625"/>
      <c r="Z35" s="626">
        <v>8.1999999999999993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190005</v>
      </c>
      <c r="CS35" s="644"/>
      <c r="CT35" s="644"/>
      <c r="CU35" s="644"/>
      <c r="CV35" s="644"/>
      <c r="CW35" s="644"/>
      <c r="CX35" s="644"/>
      <c r="CY35" s="645"/>
      <c r="CZ35" s="628">
        <v>0.5</v>
      </c>
      <c r="DA35" s="656"/>
      <c r="DB35" s="656"/>
      <c r="DC35" s="658"/>
      <c r="DD35" s="632">
        <v>166705</v>
      </c>
      <c r="DE35" s="644"/>
      <c r="DF35" s="644"/>
      <c r="DG35" s="644"/>
      <c r="DH35" s="644"/>
      <c r="DI35" s="644"/>
      <c r="DJ35" s="644"/>
      <c r="DK35" s="645"/>
      <c r="DL35" s="632">
        <v>166705</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3035815</v>
      </c>
      <c r="S36" s="624"/>
      <c r="T36" s="624"/>
      <c r="U36" s="624"/>
      <c r="V36" s="624"/>
      <c r="W36" s="624"/>
      <c r="X36" s="624"/>
      <c r="Y36" s="625"/>
      <c r="Z36" s="626">
        <v>7.4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4409526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49149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3192047</v>
      </c>
      <c r="CS36" s="624"/>
      <c r="CT36" s="624"/>
      <c r="CU36" s="624"/>
      <c r="CV36" s="624"/>
      <c r="CW36" s="624"/>
      <c r="CX36" s="624"/>
      <c r="CY36" s="625"/>
      <c r="CZ36" s="628">
        <v>8.1999999999999993</v>
      </c>
      <c r="DA36" s="656"/>
      <c r="DB36" s="656"/>
      <c r="DC36" s="658"/>
      <c r="DD36" s="632">
        <v>2782759</v>
      </c>
      <c r="DE36" s="624"/>
      <c r="DF36" s="624"/>
      <c r="DG36" s="624"/>
      <c r="DH36" s="624"/>
      <c r="DI36" s="624"/>
      <c r="DJ36" s="624"/>
      <c r="DK36" s="625"/>
      <c r="DL36" s="632">
        <v>2097685</v>
      </c>
      <c r="DM36" s="624"/>
      <c r="DN36" s="624"/>
      <c r="DO36" s="624"/>
      <c r="DP36" s="624"/>
      <c r="DQ36" s="624"/>
      <c r="DR36" s="624"/>
      <c r="DS36" s="624"/>
      <c r="DT36" s="624"/>
      <c r="DU36" s="624"/>
      <c r="DV36" s="625"/>
      <c r="DW36" s="628">
        <v>10.5</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252758</v>
      </c>
      <c r="S37" s="624"/>
      <c r="T37" s="624"/>
      <c r="U37" s="624"/>
      <c r="V37" s="624"/>
      <c r="W37" s="624"/>
      <c r="X37" s="624"/>
      <c r="Y37" s="625"/>
      <c r="Z37" s="626">
        <v>0.6</v>
      </c>
      <c r="AA37" s="626"/>
      <c r="AB37" s="626"/>
      <c r="AC37" s="626"/>
      <c r="AD37" s="627">
        <v>50207</v>
      </c>
      <c r="AE37" s="627"/>
      <c r="AF37" s="627"/>
      <c r="AG37" s="627"/>
      <c r="AH37" s="627"/>
      <c r="AI37" s="627"/>
      <c r="AJ37" s="627"/>
      <c r="AK37" s="627"/>
      <c r="AL37" s="628">
        <v>0.3</v>
      </c>
      <c r="AM37" s="629"/>
      <c r="AN37" s="629"/>
      <c r="AO37" s="630"/>
      <c r="AQ37" s="686" t="s">
        <v>320</v>
      </c>
      <c r="AR37" s="687"/>
      <c r="AS37" s="687"/>
      <c r="AT37" s="687"/>
      <c r="AU37" s="687"/>
      <c r="AV37" s="687"/>
      <c r="AW37" s="687"/>
      <c r="AX37" s="687"/>
      <c r="AY37" s="688"/>
      <c r="AZ37" s="623">
        <v>1222356</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33930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223648</v>
      </c>
      <c r="CS37" s="644"/>
      <c r="CT37" s="644"/>
      <c r="CU37" s="644"/>
      <c r="CV37" s="644"/>
      <c r="CW37" s="644"/>
      <c r="CX37" s="644"/>
      <c r="CY37" s="645"/>
      <c r="CZ37" s="628">
        <v>0.6</v>
      </c>
      <c r="DA37" s="656"/>
      <c r="DB37" s="656"/>
      <c r="DC37" s="658"/>
      <c r="DD37" s="632">
        <v>223648</v>
      </c>
      <c r="DE37" s="644"/>
      <c r="DF37" s="644"/>
      <c r="DG37" s="644"/>
      <c r="DH37" s="644"/>
      <c r="DI37" s="644"/>
      <c r="DJ37" s="644"/>
      <c r="DK37" s="645"/>
      <c r="DL37" s="632">
        <v>223648</v>
      </c>
      <c r="DM37" s="644"/>
      <c r="DN37" s="644"/>
      <c r="DO37" s="644"/>
      <c r="DP37" s="644"/>
      <c r="DQ37" s="644"/>
      <c r="DR37" s="644"/>
      <c r="DS37" s="644"/>
      <c r="DT37" s="644"/>
      <c r="DU37" s="644"/>
      <c r="DV37" s="645"/>
      <c r="DW37" s="628">
        <v>1.1000000000000001</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1945624</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462433</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9580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2739095</v>
      </c>
      <c r="CS38" s="624"/>
      <c r="CT38" s="624"/>
      <c r="CU38" s="624"/>
      <c r="CV38" s="624"/>
      <c r="CW38" s="624"/>
      <c r="CX38" s="624"/>
      <c r="CY38" s="625"/>
      <c r="CZ38" s="628">
        <v>7</v>
      </c>
      <c r="DA38" s="656"/>
      <c r="DB38" s="656"/>
      <c r="DC38" s="658"/>
      <c r="DD38" s="632">
        <v>2211367</v>
      </c>
      <c r="DE38" s="624"/>
      <c r="DF38" s="624"/>
      <c r="DG38" s="624"/>
      <c r="DH38" s="624"/>
      <c r="DI38" s="624"/>
      <c r="DJ38" s="624"/>
      <c r="DK38" s="625"/>
      <c r="DL38" s="632">
        <v>1982130</v>
      </c>
      <c r="DM38" s="624"/>
      <c r="DN38" s="624"/>
      <c r="DO38" s="624"/>
      <c r="DP38" s="624"/>
      <c r="DQ38" s="624"/>
      <c r="DR38" s="624"/>
      <c r="DS38" s="624"/>
      <c r="DT38" s="624"/>
      <c r="DU38" s="624"/>
      <c r="DV38" s="625"/>
      <c r="DW38" s="628">
        <v>9.9</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11665</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15033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3835221</v>
      </c>
      <c r="CS39" s="644"/>
      <c r="CT39" s="644"/>
      <c r="CU39" s="644"/>
      <c r="CV39" s="644"/>
      <c r="CW39" s="644"/>
      <c r="CX39" s="644"/>
      <c r="CY39" s="645"/>
      <c r="CZ39" s="628">
        <v>9.8000000000000007</v>
      </c>
      <c r="DA39" s="656"/>
      <c r="DB39" s="656"/>
      <c r="DC39" s="658"/>
      <c r="DD39" s="632">
        <v>922365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137124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11153</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127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490109</v>
      </c>
      <c r="CS40" s="624"/>
      <c r="CT40" s="624"/>
      <c r="CU40" s="624"/>
      <c r="CV40" s="624"/>
      <c r="CW40" s="624"/>
      <c r="CX40" s="624"/>
      <c r="CY40" s="625"/>
      <c r="CZ40" s="628">
        <v>1.3</v>
      </c>
      <c r="DA40" s="656"/>
      <c r="DB40" s="656"/>
      <c r="DC40" s="658"/>
      <c r="DD40" s="632">
        <v>490109</v>
      </c>
      <c r="DE40" s="624"/>
      <c r="DF40" s="624"/>
      <c r="DG40" s="624"/>
      <c r="DH40" s="624"/>
      <c r="DI40" s="624"/>
      <c r="DJ40" s="624"/>
      <c r="DK40" s="625"/>
      <c r="DL40" s="632">
        <v>140793</v>
      </c>
      <c r="DM40" s="624"/>
      <c r="DN40" s="624"/>
      <c r="DO40" s="624"/>
      <c r="DP40" s="624"/>
      <c r="DQ40" s="624"/>
      <c r="DR40" s="624"/>
      <c r="DS40" s="624"/>
      <c r="DT40" s="624"/>
      <c r="DU40" s="624"/>
      <c r="DV40" s="625"/>
      <c r="DW40" s="628">
        <v>0.7</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41125673</v>
      </c>
      <c r="S41" s="696"/>
      <c r="T41" s="696"/>
      <c r="U41" s="696"/>
      <c r="V41" s="696"/>
      <c r="W41" s="696"/>
      <c r="X41" s="696"/>
      <c r="Y41" s="700"/>
      <c r="Z41" s="701">
        <v>100</v>
      </c>
      <c r="AA41" s="701"/>
      <c r="AB41" s="701"/>
      <c r="AC41" s="701"/>
      <c r="AD41" s="702">
        <v>19921770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586203</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2115716</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338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3853609</v>
      </c>
      <c r="CS42" s="644"/>
      <c r="CT42" s="644"/>
      <c r="CU42" s="644"/>
      <c r="CV42" s="644"/>
      <c r="CW42" s="644"/>
      <c r="CX42" s="644"/>
      <c r="CY42" s="645"/>
      <c r="CZ42" s="628">
        <v>9.9</v>
      </c>
      <c r="DA42" s="656"/>
      <c r="DB42" s="656"/>
      <c r="DC42" s="658"/>
      <c r="DD42" s="632">
        <v>841652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117509</v>
      </c>
      <c r="CS43" s="644"/>
      <c r="CT43" s="644"/>
      <c r="CU43" s="644"/>
      <c r="CV43" s="644"/>
      <c r="CW43" s="644"/>
      <c r="CX43" s="644"/>
      <c r="CY43" s="645"/>
      <c r="CZ43" s="628">
        <v>0.3</v>
      </c>
      <c r="DA43" s="656"/>
      <c r="DB43" s="656"/>
      <c r="DC43" s="658"/>
      <c r="DD43" s="632">
        <v>117509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3847454</v>
      </c>
      <c r="CS44" s="624"/>
      <c r="CT44" s="624"/>
      <c r="CU44" s="624"/>
      <c r="CV44" s="624"/>
      <c r="CW44" s="624"/>
      <c r="CX44" s="624"/>
      <c r="CY44" s="625"/>
      <c r="CZ44" s="628">
        <v>9.9</v>
      </c>
      <c r="DA44" s="629"/>
      <c r="DB44" s="629"/>
      <c r="DC44" s="635"/>
      <c r="DD44" s="632">
        <v>841402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869697</v>
      </c>
      <c r="CS45" s="644"/>
      <c r="CT45" s="644"/>
      <c r="CU45" s="644"/>
      <c r="CV45" s="644"/>
      <c r="CW45" s="644"/>
      <c r="CX45" s="644"/>
      <c r="CY45" s="645"/>
      <c r="CZ45" s="628">
        <v>2.2000000000000002</v>
      </c>
      <c r="DA45" s="656"/>
      <c r="DB45" s="656"/>
      <c r="DC45" s="658"/>
      <c r="DD45" s="632">
        <v>162904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2655138</v>
      </c>
      <c r="CS46" s="624"/>
      <c r="CT46" s="624"/>
      <c r="CU46" s="624"/>
      <c r="CV46" s="624"/>
      <c r="CW46" s="624"/>
      <c r="CX46" s="624"/>
      <c r="CY46" s="625"/>
      <c r="CZ46" s="628">
        <v>6.8</v>
      </c>
      <c r="DA46" s="629"/>
      <c r="DB46" s="629"/>
      <c r="DC46" s="635"/>
      <c r="DD46" s="632">
        <v>659234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6155</v>
      </c>
      <c r="CS47" s="644"/>
      <c r="CT47" s="644"/>
      <c r="CU47" s="644"/>
      <c r="CV47" s="644"/>
      <c r="CW47" s="644"/>
      <c r="CX47" s="644"/>
      <c r="CY47" s="645"/>
      <c r="CZ47" s="628">
        <v>0</v>
      </c>
      <c r="DA47" s="656"/>
      <c r="DB47" s="656"/>
      <c r="DC47" s="658"/>
      <c r="DD47" s="632">
        <v>250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38997329</v>
      </c>
      <c r="CS49" s="682"/>
      <c r="CT49" s="682"/>
      <c r="CU49" s="682"/>
      <c r="CV49" s="682"/>
      <c r="CW49" s="682"/>
      <c r="CX49" s="682"/>
      <c r="CY49" s="711"/>
      <c r="CZ49" s="703">
        <v>100</v>
      </c>
      <c r="DA49" s="712"/>
      <c r="DB49" s="712"/>
      <c r="DC49" s="713"/>
      <c r="DD49" s="714">
        <v>22879688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q00f9niH/fb3W8lGIhKjk44DpnPfL0VPrAFiZWhAdeZXlG50apTo7YVHQMP8SJ7gZihL7/+6quMghLFkXUuSg==" saltValue="8M4nLi6bMfb/IfqZjTzn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42342</v>
      </c>
      <c r="R7" s="753"/>
      <c r="S7" s="753"/>
      <c r="T7" s="753"/>
      <c r="U7" s="753"/>
      <c r="V7" s="753">
        <v>40231</v>
      </c>
      <c r="W7" s="753"/>
      <c r="X7" s="753"/>
      <c r="Y7" s="753"/>
      <c r="Z7" s="753"/>
      <c r="AA7" s="753">
        <v>2111</v>
      </c>
      <c r="AB7" s="753"/>
      <c r="AC7" s="753"/>
      <c r="AD7" s="753"/>
      <c r="AE7" s="754"/>
      <c r="AF7" s="755">
        <v>1978</v>
      </c>
      <c r="AG7" s="756"/>
      <c r="AH7" s="756"/>
      <c r="AI7" s="756"/>
      <c r="AJ7" s="757"/>
      <c r="AK7" s="758">
        <v>3360</v>
      </c>
      <c r="AL7" s="759"/>
      <c r="AM7" s="759"/>
      <c r="AN7" s="759"/>
      <c r="AO7" s="759"/>
      <c r="AP7" s="759">
        <v>36482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81</v>
      </c>
      <c r="R8" s="784"/>
      <c r="S8" s="784"/>
      <c r="T8" s="784"/>
      <c r="U8" s="784"/>
      <c r="V8" s="784">
        <v>65</v>
      </c>
      <c r="W8" s="784"/>
      <c r="X8" s="784"/>
      <c r="Y8" s="784"/>
      <c r="Z8" s="784"/>
      <c r="AA8" s="784">
        <v>16</v>
      </c>
      <c r="AB8" s="784"/>
      <c r="AC8" s="784"/>
      <c r="AD8" s="784"/>
      <c r="AE8" s="785"/>
      <c r="AF8" s="786">
        <v>16</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34</v>
      </c>
      <c r="R9" s="784"/>
      <c r="S9" s="784"/>
      <c r="T9" s="784"/>
      <c r="U9" s="784"/>
      <c r="V9" s="784">
        <v>32</v>
      </c>
      <c r="W9" s="784"/>
      <c r="X9" s="784"/>
      <c r="Y9" s="784"/>
      <c r="Z9" s="784"/>
      <c r="AA9" s="784">
        <v>2</v>
      </c>
      <c r="AB9" s="784"/>
      <c r="AC9" s="784"/>
      <c r="AD9" s="784"/>
      <c r="AE9" s="785"/>
      <c r="AF9" s="786">
        <v>2</v>
      </c>
      <c r="AG9" s="787"/>
      <c r="AH9" s="787"/>
      <c r="AI9" s="787"/>
      <c r="AJ9" s="788"/>
      <c r="AK9" s="769">
        <v>14</v>
      </c>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42457</v>
      </c>
      <c r="R23" s="793"/>
      <c r="S23" s="793"/>
      <c r="T23" s="793"/>
      <c r="U23" s="793"/>
      <c r="V23" s="793">
        <v>40329</v>
      </c>
      <c r="W23" s="793"/>
      <c r="X23" s="793"/>
      <c r="Y23" s="793"/>
      <c r="Z23" s="793"/>
      <c r="AA23" s="793">
        <v>2128</v>
      </c>
      <c r="AB23" s="793"/>
      <c r="AC23" s="793"/>
      <c r="AD23" s="793"/>
      <c r="AE23" s="794"/>
      <c r="AF23" s="795">
        <v>1996</v>
      </c>
      <c r="AG23" s="793"/>
      <c r="AH23" s="793"/>
      <c r="AI23" s="793"/>
      <c r="AJ23" s="796"/>
      <c r="AK23" s="797"/>
      <c r="AL23" s="798"/>
      <c r="AM23" s="798"/>
      <c r="AN23" s="798"/>
      <c r="AO23" s="798"/>
      <c r="AP23" s="793">
        <v>36482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8384</v>
      </c>
      <c r="R28" s="823"/>
      <c r="S28" s="823"/>
      <c r="T28" s="823"/>
      <c r="U28" s="823"/>
      <c r="V28" s="823">
        <v>8335</v>
      </c>
      <c r="W28" s="823"/>
      <c r="X28" s="823"/>
      <c r="Y28" s="823"/>
      <c r="Z28" s="823"/>
      <c r="AA28" s="823">
        <v>49</v>
      </c>
      <c r="AB28" s="823"/>
      <c r="AC28" s="823"/>
      <c r="AD28" s="823"/>
      <c r="AE28" s="824"/>
      <c r="AF28" s="825">
        <v>49</v>
      </c>
      <c r="AG28" s="823"/>
      <c r="AH28" s="823"/>
      <c r="AI28" s="823"/>
      <c r="AJ28" s="826"/>
      <c r="AK28" s="827">
        <v>586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7447</v>
      </c>
      <c r="R29" s="784"/>
      <c r="S29" s="784"/>
      <c r="T29" s="784"/>
      <c r="U29" s="784"/>
      <c r="V29" s="784">
        <v>7139</v>
      </c>
      <c r="W29" s="784"/>
      <c r="X29" s="784"/>
      <c r="Y29" s="784"/>
      <c r="Z29" s="784"/>
      <c r="AA29" s="784">
        <v>308</v>
      </c>
      <c r="AB29" s="784"/>
      <c r="AC29" s="784"/>
      <c r="AD29" s="784"/>
      <c r="AE29" s="785"/>
      <c r="AF29" s="786">
        <v>309</v>
      </c>
      <c r="AG29" s="787"/>
      <c r="AH29" s="787"/>
      <c r="AI29" s="787"/>
      <c r="AJ29" s="788"/>
      <c r="AK29" s="834">
        <v>1134</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1803</v>
      </c>
      <c r="R30" s="784"/>
      <c r="S30" s="784"/>
      <c r="T30" s="784"/>
      <c r="U30" s="784"/>
      <c r="V30" s="784">
        <v>1787</v>
      </c>
      <c r="W30" s="784"/>
      <c r="X30" s="784"/>
      <c r="Y30" s="784"/>
      <c r="Z30" s="784"/>
      <c r="AA30" s="784">
        <v>16</v>
      </c>
      <c r="AB30" s="784"/>
      <c r="AC30" s="784"/>
      <c r="AD30" s="784"/>
      <c r="AE30" s="785"/>
      <c r="AF30" s="786">
        <v>15</v>
      </c>
      <c r="AG30" s="787"/>
      <c r="AH30" s="787"/>
      <c r="AI30" s="787"/>
      <c r="AJ30" s="788"/>
      <c r="AK30" s="834">
        <v>988</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1736</v>
      </c>
      <c r="R31" s="784"/>
      <c r="S31" s="784"/>
      <c r="T31" s="784"/>
      <c r="U31" s="784"/>
      <c r="V31" s="784">
        <v>1549</v>
      </c>
      <c r="W31" s="784"/>
      <c r="X31" s="784"/>
      <c r="Y31" s="784"/>
      <c r="Z31" s="784"/>
      <c r="AA31" s="784">
        <v>187</v>
      </c>
      <c r="AB31" s="784"/>
      <c r="AC31" s="784"/>
      <c r="AD31" s="784"/>
      <c r="AE31" s="785"/>
      <c r="AF31" s="786">
        <v>1471</v>
      </c>
      <c r="AG31" s="787"/>
      <c r="AH31" s="787"/>
      <c r="AI31" s="787"/>
      <c r="AJ31" s="788"/>
      <c r="AK31" s="834">
        <v>494</v>
      </c>
      <c r="AL31" s="830"/>
      <c r="AM31" s="830"/>
      <c r="AN31" s="830"/>
      <c r="AO31" s="830"/>
      <c r="AP31" s="830">
        <v>7036</v>
      </c>
      <c r="AQ31" s="830"/>
      <c r="AR31" s="830"/>
      <c r="AS31" s="830"/>
      <c r="AT31" s="830"/>
      <c r="AU31" s="830">
        <v>2076</v>
      </c>
      <c r="AV31" s="830"/>
      <c r="AW31" s="830"/>
      <c r="AX31" s="830"/>
      <c r="AY31" s="830"/>
      <c r="AZ31" s="831" t="s">
        <v>556</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1736</v>
      </c>
      <c r="R32" s="784"/>
      <c r="S32" s="784"/>
      <c r="T32" s="784"/>
      <c r="U32" s="784"/>
      <c r="V32" s="784">
        <v>1549</v>
      </c>
      <c r="W32" s="784"/>
      <c r="X32" s="784"/>
      <c r="Y32" s="784"/>
      <c r="Z32" s="784"/>
      <c r="AA32" s="784">
        <v>187</v>
      </c>
      <c r="AB32" s="784"/>
      <c r="AC32" s="784"/>
      <c r="AD32" s="784"/>
      <c r="AE32" s="785"/>
      <c r="AF32" s="786">
        <v>537</v>
      </c>
      <c r="AG32" s="787"/>
      <c r="AH32" s="787"/>
      <c r="AI32" s="787"/>
      <c r="AJ32" s="788"/>
      <c r="AK32" s="834">
        <v>12</v>
      </c>
      <c r="AL32" s="830"/>
      <c r="AM32" s="830"/>
      <c r="AN32" s="830"/>
      <c r="AO32" s="830"/>
      <c r="AP32" s="830"/>
      <c r="AQ32" s="830"/>
      <c r="AR32" s="830"/>
      <c r="AS32" s="830"/>
      <c r="AT32" s="830"/>
      <c r="AU32" s="830"/>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67</v>
      </c>
      <c r="R33" s="784"/>
      <c r="S33" s="784"/>
      <c r="T33" s="784"/>
      <c r="U33" s="784"/>
      <c r="V33" s="784">
        <v>51</v>
      </c>
      <c r="W33" s="784"/>
      <c r="X33" s="784"/>
      <c r="Y33" s="784"/>
      <c r="Z33" s="784"/>
      <c r="AA33" s="784">
        <v>16</v>
      </c>
      <c r="AB33" s="784"/>
      <c r="AC33" s="784"/>
      <c r="AD33" s="784"/>
      <c r="AE33" s="785"/>
      <c r="AF33" s="786">
        <v>916</v>
      </c>
      <c r="AG33" s="787"/>
      <c r="AH33" s="787"/>
      <c r="AI33" s="787"/>
      <c r="AJ33" s="788"/>
      <c r="AK33" s="834">
        <v>1185</v>
      </c>
      <c r="AL33" s="830"/>
      <c r="AM33" s="830"/>
      <c r="AN33" s="830"/>
      <c r="AO33" s="830"/>
      <c r="AP33" s="830">
        <v>10183</v>
      </c>
      <c r="AQ33" s="830"/>
      <c r="AR33" s="830"/>
      <c r="AS33" s="830"/>
      <c r="AT33" s="830"/>
      <c r="AU33" s="830">
        <v>4817</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1819</v>
      </c>
      <c r="R34" s="784"/>
      <c r="S34" s="784"/>
      <c r="T34" s="784"/>
      <c r="U34" s="784"/>
      <c r="V34" s="784">
        <v>1757</v>
      </c>
      <c r="W34" s="784"/>
      <c r="X34" s="784"/>
      <c r="Y34" s="784"/>
      <c r="Z34" s="784"/>
      <c r="AA34" s="784">
        <v>61</v>
      </c>
      <c r="AB34" s="784"/>
      <c r="AC34" s="784"/>
      <c r="AD34" s="784"/>
      <c r="AE34" s="785"/>
      <c r="AF34" s="786">
        <v>25</v>
      </c>
      <c r="AG34" s="787"/>
      <c r="AH34" s="787"/>
      <c r="AI34" s="787"/>
      <c r="AJ34" s="788"/>
      <c r="AK34" s="834">
        <v>11</v>
      </c>
      <c r="AL34" s="830"/>
      <c r="AM34" s="830"/>
      <c r="AN34" s="830"/>
      <c r="AO34" s="830"/>
      <c r="AP34" s="830">
        <v>15</v>
      </c>
      <c r="AQ34" s="830"/>
      <c r="AR34" s="830"/>
      <c r="AS34" s="830"/>
      <c r="AT34" s="830"/>
      <c r="AU34" s="830">
        <v>15</v>
      </c>
      <c r="AV34" s="830"/>
      <c r="AW34" s="830"/>
      <c r="AX34" s="830"/>
      <c r="AY34" s="830"/>
      <c r="AZ34" s="831" t="s">
        <v>556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25</v>
      </c>
      <c r="R35" s="784"/>
      <c r="S35" s="784"/>
      <c r="T35" s="784"/>
      <c r="U35" s="784"/>
      <c r="V35" s="784">
        <v>19</v>
      </c>
      <c r="W35" s="784"/>
      <c r="X35" s="784"/>
      <c r="Y35" s="784"/>
      <c r="Z35" s="784"/>
      <c r="AA35" s="784">
        <v>5</v>
      </c>
      <c r="AB35" s="784"/>
      <c r="AC35" s="784"/>
      <c r="AD35" s="784"/>
      <c r="AE35" s="785"/>
      <c r="AF35" s="786">
        <v>47</v>
      </c>
      <c r="AG35" s="787"/>
      <c r="AH35" s="787"/>
      <c r="AI35" s="787"/>
      <c r="AJ35" s="788"/>
      <c r="AK35" s="834">
        <v>37</v>
      </c>
      <c r="AL35" s="830"/>
      <c r="AM35" s="830"/>
      <c r="AN35" s="830"/>
      <c r="AO35" s="830"/>
      <c r="AP35" s="830">
        <v>123</v>
      </c>
      <c r="AQ35" s="830"/>
      <c r="AR35" s="830"/>
      <c r="AS35" s="830"/>
      <c r="AT35" s="830"/>
      <c r="AU35" s="830">
        <v>123</v>
      </c>
      <c r="AV35" s="830"/>
      <c r="AW35" s="830"/>
      <c r="AX35" s="830"/>
      <c r="AY35" s="830"/>
      <c r="AZ35" s="831" t="s">
        <v>556</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v>38</v>
      </c>
      <c r="R36" s="784"/>
      <c r="S36" s="784"/>
      <c r="T36" s="784"/>
      <c r="U36" s="784"/>
      <c r="V36" s="784">
        <v>11</v>
      </c>
      <c r="W36" s="784"/>
      <c r="X36" s="784"/>
      <c r="Y36" s="784"/>
      <c r="Z36" s="784"/>
      <c r="AA36" s="784">
        <v>27</v>
      </c>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3369</v>
      </c>
      <c r="AG63" s="844"/>
      <c r="AH63" s="844"/>
      <c r="AI63" s="844"/>
      <c r="AJ63" s="845"/>
      <c r="AK63" s="846"/>
      <c r="AL63" s="841"/>
      <c r="AM63" s="841"/>
      <c r="AN63" s="841"/>
      <c r="AO63" s="841"/>
      <c r="AP63" s="844">
        <v>17357</v>
      </c>
      <c r="AQ63" s="844"/>
      <c r="AR63" s="844"/>
      <c r="AS63" s="844"/>
      <c r="AT63" s="844"/>
      <c r="AU63" s="844">
        <v>7031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404</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405</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2066</v>
      </c>
      <c r="R68" s="866"/>
      <c r="S68" s="866"/>
      <c r="T68" s="866"/>
      <c r="U68" s="866"/>
      <c r="V68" s="866">
        <v>2032</v>
      </c>
      <c r="W68" s="866"/>
      <c r="X68" s="866"/>
      <c r="Y68" s="866"/>
      <c r="Z68" s="866"/>
      <c r="AA68" s="866">
        <v>34</v>
      </c>
      <c r="AB68" s="866"/>
      <c r="AC68" s="866"/>
      <c r="AD68" s="866"/>
      <c r="AE68" s="866"/>
      <c r="AF68" s="866">
        <v>34</v>
      </c>
      <c r="AG68" s="866"/>
      <c r="AH68" s="866"/>
      <c r="AI68" s="866"/>
      <c r="AJ68" s="866"/>
      <c r="AK68" s="866">
        <v>0</v>
      </c>
      <c r="AL68" s="866"/>
      <c r="AM68" s="866"/>
      <c r="AN68" s="866"/>
      <c r="AO68" s="866"/>
      <c r="AP68" s="866">
        <v>5620</v>
      </c>
      <c r="AQ68" s="866"/>
      <c r="AR68" s="866"/>
      <c r="AS68" s="866"/>
      <c r="AT68" s="866"/>
      <c r="AU68" s="866">
        <v>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1046</v>
      </c>
      <c r="R69" s="830"/>
      <c r="S69" s="830"/>
      <c r="T69" s="830"/>
      <c r="U69" s="830"/>
      <c r="V69" s="830">
        <v>926</v>
      </c>
      <c r="W69" s="830"/>
      <c r="X69" s="830"/>
      <c r="Y69" s="830"/>
      <c r="Z69" s="830"/>
      <c r="AA69" s="830">
        <v>120</v>
      </c>
      <c r="AB69" s="830"/>
      <c r="AC69" s="830"/>
      <c r="AD69" s="830"/>
      <c r="AE69" s="830"/>
      <c r="AF69" s="830">
        <v>120</v>
      </c>
      <c r="AG69" s="830"/>
      <c r="AH69" s="830"/>
      <c r="AI69" s="830"/>
      <c r="AJ69" s="830"/>
      <c r="AK69" s="830">
        <v>0</v>
      </c>
      <c r="AL69" s="830"/>
      <c r="AM69" s="830"/>
      <c r="AN69" s="830"/>
      <c r="AO69" s="830"/>
      <c r="AP69" s="830">
        <v>1192</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4382</v>
      </c>
      <c r="R70" s="830"/>
      <c r="S70" s="830"/>
      <c r="T70" s="830"/>
      <c r="U70" s="830"/>
      <c r="V70" s="830">
        <v>4137</v>
      </c>
      <c r="W70" s="830"/>
      <c r="X70" s="830"/>
      <c r="Y70" s="830"/>
      <c r="Z70" s="830"/>
      <c r="AA70" s="830">
        <v>245</v>
      </c>
      <c r="AB70" s="830"/>
      <c r="AC70" s="830"/>
      <c r="AD70" s="830"/>
      <c r="AE70" s="830"/>
      <c r="AF70" s="830">
        <v>245</v>
      </c>
      <c r="AG70" s="830"/>
      <c r="AH70" s="830"/>
      <c r="AI70" s="830"/>
      <c r="AJ70" s="830"/>
      <c r="AK70" s="830">
        <v>65</v>
      </c>
      <c r="AL70" s="830"/>
      <c r="AM70" s="830"/>
      <c r="AN70" s="830"/>
      <c r="AO70" s="830"/>
      <c r="AP70" s="830">
        <v>3111</v>
      </c>
      <c r="AQ70" s="830"/>
      <c r="AR70" s="830"/>
      <c r="AS70" s="830"/>
      <c r="AT70" s="830"/>
      <c r="AU70" s="830">
        <v>176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399</v>
      </c>
      <c r="AG88" s="844"/>
      <c r="AH88" s="844"/>
      <c r="AI88" s="844"/>
      <c r="AJ88" s="844"/>
      <c r="AK88" s="841"/>
      <c r="AL88" s="841"/>
      <c r="AM88" s="841"/>
      <c r="AN88" s="841"/>
      <c r="AO88" s="841"/>
      <c r="AP88" s="844">
        <v>7123</v>
      </c>
      <c r="AQ88" s="844"/>
      <c r="AR88" s="844"/>
      <c r="AS88" s="844"/>
      <c r="AT88" s="844"/>
      <c r="AU88" s="844">
        <v>179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295</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295</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295</v>
      </c>
      <c r="DR109" s="893"/>
      <c r="DS109" s="893"/>
      <c r="DT109" s="893"/>
      <c r="DU109" s="894"/>
      <c r="DV109" s="892" t="s">
        <v>417</v>
      </c>
      <c r="DW109" s="893"/>
      <c r="DX109" s="893"/>
      <c r="DY109" s="893"/>
      <c r="DZ109" s="895"/>
    </row>
    <row r="110" spans="1:131" s="230" customFormat="1" ht="26.25" customHeight="1" x14ac:dyDescent="0.2">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4032871</v>
      </c>
      <c r="AB110" s="900"/>
      <c r="AC110" s="900"/>
      <c r="AD110" s="900"/>
      <c r="AE110" s="901"/>
      <c r="AF110" s="902">
        <v>4055500</v>
      </c>
      <c r="AG110" s="900"/>
      <c r="AH110" s="900"/>
      <c r="AI110" s="900"/>
      <c r="AJ110" s="901"/>
      <c r="AK110" s="902">
        <v>3996644</v>
      </c>
      <c r="AL110" s="900"/>
      <c r="AM110" s="900"/>
      <c r="AN110" s="900"/>
      <c r="AO110" s="901"/>
      <c r="AP110" s="903">
        <v>24.8</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39947940</v>
      </c>
      <c r="BR110" s="931"/>
      <c r="BS110" s="931"/>
      <c r="BT110" s="931"/>
      <c r="BU110" s="931"/>
      <c r="BV110" s="931">
        <v>38396796</v>
      </c>
      <c r="BW110" s="931"/>
      <c r="BX110" s="931"/>
      <c r="BY110" s="931"/>
      <c r="BZ110" s="931"/>
      <c r="CA110" s="931">
        <v>36481540</v>
      </c>
      <c r="CB110" s="931"/>
      <c r="CC110" s="931"/>
      <c r="CD110" s="931"/>
      <c r="CE110" s="931"/>
      <c r="CF110" s="944">
        <v>226.4</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669550</v>
      </c>
      <c r="BR111" s="926"/>
      <c r="BS111" s="926"/>
      <c r="BT111" s="926"/>
      <c r="BU111" s="926"/>
      <c r="BV111" s="926">
        <v>613365</v>
      </c>
      <c r="BW111" s="926"/>
      <c r="BX111" s="926"/>
      <c r="BY111" s="926"/>
      <c r="BZ111" s="926"/>
      <c r="CA111" s="926">
        <v>557024</v>
      </c>
      <c r="CB111" s="926"/>
      <c r="CC111" s="926"/>
      <c r="CD111" s="926"/>
      <c r="CE111" s="926"/>
      <c r="CF111" s="920">
        <v>3.5</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9992271</v>
      </c>
      <c r="BR112" s="926"/>
      <c r="BS112" s="926"/>
      <c r="BT112" s="926"/>
      <c r="BU112" s="926"/>
      <c r="BV112" s="926">
        <v>8119252</v>
      </c>
      <c r="BW112" s="926"/>
      <c r="BX112" s="926"/>
      <c r="BY112" s="926"/>
      <c r="BZ112" s="926"/>
      <c r="CA112" s="926">
        <v>7030418</v>
      </c>
      <c r="CB112" s="926"/>
      <c r="CC112" s="926"/>
      <c r="CD112" s="926"/>
      <c r="CE112" s="926"/>
      <c r="CF112" s="920">
        <v>43.6</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918900</v>
      </c>
      <c r="AB113" s="938"/>
      <c r="AC113" s="938"/>
      <c r="AD113" s="938"/>
      <c r="AE113" s="939"/>
      <c r="AF113" s="940">
        <v>854039</v>
      </c>
      <c r="AG113" s="938"/>
      <c r="AH113" s="938"/>
      <c r="AI113" s="938"/>
      <c r="AJ113" s="939"/>
      <c r="AK113" s="940">
        <v>753642</v>
      </c>
      <c r="AL113" s="938"/>
      <c r="AM113" s="938"/>
      <c r="AN113" s="938"/>
      <c r="AO113" s="939"/>
      <c r="AP113" s="941">
        <v>4.7</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198488</v>
      </c>
      <c r="BR113" s="926"/>
      <c r="BS113" s="926"/>
      <c r="BT113" s="926"/>
      <c r="BU113" s="926"/>
      <c r="BV113" s="926">
        <v>181258</v>
      </c>
      <c r="BW113" s="926"/>
      <c r="BX113" s="926"/>
      <c r="BY113" s="926"/>
      <c r="BZ113" s="926"/>
      <c r="CA113" s="926">
        <v>178413</v>
      </c>
      <c r="CB113" s="926"/>
      <c r="CC113" s="926"/>
      <c r="CD113" s="926"/>
      <c r="CE113" s="926"/>
      <c r="CF113" s="920">
        <v>1.1000000000000001</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25362</v>
      </c>
      <c r="AB114" s="959"/>
      <c r="AC114" s="959"/>
      <c r="AD114" s="959"/>
      <c r="AE114" s="960"/>
      <c r="AF114" s="961">
        <v>15833</v>
      </c>
      <c r="AG114" s="959"/>
      <c r="AH114" s="959"/>
      <c r="AI114" s="959"/>
      <c r="AJ114" s="960"/>
      <c r="AK114" s="961">
        <v>16328</v>
      </c>
      <c r="AL114" s="959"/>
      <c r="AM114" s="959"/>
      <c r="AN114" s="959"/>
      <c r="AO114" s="960"/>
      <c r="AP114" s="962">
        <v>0.1</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4811813</v>
      </c>
      <c r="BR114" s="926"/>
      <c r="BS114" s="926"/>
      <c r="BT114" s="926"/>
      <c r="BU114" s="926"/>
      <c r="BV114" s="926">
        <v>4797409</v>
      </c>
      <c r="BW114" s="926"/>
      <c r="BX114" s="926"/>
      <c r="BY114" s="926"/>
      <c r="BZ114" s="926"/>
      <c r="CA114" s="926">
        <v>4750324</v>
      </c>
      <c r="CB114" s="926"/>
      <c r="CC114" s="926"/>
      <c r="CD114" s="926"/>
      <c r="CE114" s="926"/>
      <c r="CF114" s="920">
        <v>29.5</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1591</v>
      </c>
      <c r="AB115" s="938"/>
      <c r="AC115" s="938"/>
      <c r="AD115" s="938"/>
      <c r="AE115" s="939"/>
      <c r="AF115" s="940">
        <v>1078</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v>5907</v>
      </c>
      <c r="BR115" s="926"/>
      <c r="BS115" s="926"/>
      <c r="BT115" s="926"/>
      <c r="BU115" s="926"/>
      <c r="BV115" s="926">
        <v>3033</v>
      </c>
      <c r="BW115" s="926"/>
      <c r="BX115" s="926"/>
      <c r="BY115" s="926"/>
      <c r="BZ115" s="926"/>
      <c r="CA115" s="926">
        <v>1686</v>
      </c>
      <c r="CB115" s="926"/>
      <c r="CC115" s="926"/>
      <c r="CD115" s="926"/>
      <c r="CE115" s="926"/>
      <c r="CF115" s="920">
        <v>0</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77</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4978801</v>
      </c>
      <c r="AB117" s="979"/>
      <c r="AC117" s="979"/>
      <c r="AD117" s="979"/>
      <c r="AE117" s="980"/>
      <c r="AF117" s="981">
        <v>4926450</v>
      </c>
      <c r="AG117" s="979"/>
      <c r="AH117" s="979"/>
      <c r="AI117" s="979"/>
      <c r="AJ117" s="980"/>
      <c r="AK117" s="981">
        <v>4766614</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295</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447</v>
      </c>
      <c r="BP119" s="1005"/>
      <c r="BQ119" s="999">
        <v>55625969</v>
      </c>
      <c r="BR119" s="1000"/>
      <c r="BS119" s="1000"/>
      <c r="BT119" s="1000"/>
      <c r="BU119" s="1000"/>
      <c r="BV119" s="1000">
        <v>52111113</v>
      </c>
      <c r="BW119" s="1000"/>
      <c r="BX119" s="1000"/>
      <c r="BY119" s="1000"/>
      <c r="BZ119" s="1000"/>
      <c r="CA119" s="1000">
        <v>48999405</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669550</v>
      </c>
      <c r="DH119" s="986"/>
      <c r="DI119" s="986"/>
      <c r="DJ119" s="986"/>
      <c r="DK119" s="987"/>
      <c r="DL119" s="985">
        <v>613365</v>
      </c>
      <c r="DM119" s="986"/>
      <c r="DN119" s="986"/>
      <c r="DO119" s="986"/>
      <c r="DP119" s="987"/>
      <c r="DQ119" s="985">
        <v>557024</v>
      </c>
      <c r="DR119" s="986"/>
      <c r="DS119" s="986"/>
      <c r="DT119" s="986"/>
      <c r="DU119" s="987"/>
      <c r="DV119" s="988">
        <v>3.5</v>
      </c>
      <c r="DW119" s="989"/>
      <c r="DX119" s="989"/>
      <c r="DY119" s="989"/>
      <c r="DZ119" s="990"/>
    </row>
    <row r="120" spans="1:130" s="230" customFormat="1" ht="26.25" customHeight="1" x14ac:dyDescent="0.2">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17599844</v>
      </c>
      <c r="BR120" s="931"/>
      <c r="BS120" s="931"/>
      <c r="BT120" s="931"/>
      <c r="BU120" s="931"/>
      <c r="BV120" s="931">
        <v>17379213</v>
      </c>
      <c r="BW120" s="931"/>
      <c r="BX120" s="931"/>
      <c r="BY120" s="931"/>
      <c r="BZ120" s="931"/>
      <c r="CA120" s="931">
        <v>18920990</v>
      </c>
      <c r="CB120" s="931"/>
      <c r="CC120" s="931"/>
      <c r="CD120" s="931"/>
      <c r="CE120" s="931"/>
      <c r="CF120" s="944">
        <v>117.4</v>
      </c>
      <c r="CG120" s="945"/>
      <c r="CH120" s="945"/>
      <c r="CI120" s="945"/>
      <c r="CJ120" s="945"/>
      <c r="CK120" s="1006" t="s">
        <v>451</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7307032</v>
      </c>
      <c r="DH120" s="931"/>
      <c r="DI120" s="931"/>
      <c r="DJ120" s="931"/>
      <c r="DK120" s="931"/>
      <c r="DL120" s="931">
        <v>5687090</v>
      </c>
      <c r="DM120" s="931"/>
      <c r="DN120" s="931"/>
      <c r="DO120" s="931"/>
      <c r="DP120" s="931"/>
      <c r="DQ120" s="931">
        <v>4816771</v>
      </c>
      <c r="DR120" s="931"/>
      <c r="DS120" s="931"/>
      <c r="DT120" s="931"/>
      <c r="DU120" s="931"/>
      <c r="DV120" s="932">
        <v>29.9</v>
      </c>
      <c r="DW120" s="932"/>
      <c r="DX120" s="932"/>
      <c r="DY120" s="932"/>
      <c r="DZ120" s="933"/>
    </row>
    <row r="121" spans="1:130" s="230" customFormat="1" ht="26.25" customHeight="1" x14ac:dyDescent="0.2">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407619</v>
      </c>
      <c r="BR121" s="926"/>
      <c r="BS121" s="926"/>
      <c r="BT121" s="926"/>
      <c r="BU121" s="926"/>
      <c r="BV121" s="926">
        <v>387305</v>
      </c>
      <c r="BW121" s="926"/>
      <c r="BX121" s="926"/>
      <c r="BY121" s="926"/>
      <c r="BZ121" s="926"/>
      <c r="CA121" s="926">
        <v>347993</v>
      </c>
      <c r="CB121" s="926"/>
      <c r="CC121" s="926"/>
      <c r="CD121" s="926"/>
      <c r="CE121" s="926"/>
      <c r="CF121" s="920">
        <v>2.2000000000000002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2505970</v>
      </c>
      <c r="DH121" s="926"/>
      <c r="DI121" s="926"/>
      <c r="DJ121" s="926"/>
      <c r="DK121" s="926"/>
      <c r="DL121" s="926">
        <v>2274244</v>
      </c>
      <c r="DM121" s="926"/>
      <c r="DN121" s="926"/>
      <c r="DO121" s="926"/>
      <c r="DP121" s="926"/>
      <c r="DQ121" s="926">
        <v>2075707</v>
      </c>
      <c r="DR121" s="926"/>
      <c r="DS121" s="926"/>
      <c r="DT121" s="926"/>
      <c r="DU121" s="926"/>
      <c r="DV121" s="927">
        <v>12.9</v>
      </c>
      <c r="DW121" s="927"/>
      <c r="DX121" s="927"/>
      <c r="DY121" s="927"/>
      <c r="DZ121" s="928"/>
    </row>
    <row r="122" spans="1:130" s="230" customFormat="1" ht="26.25" customHeight="1" x14ac:dyDescent="0.2">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36721332</v>
      </c>
      <c r="BR122" s="1000"/>
      <c r="BS122" s="1000"/>
      <c r="BT122" s="1000"/>
      <c r="BU122" s="1000"/>
      <c r="BV122" s="1000">
        <v>34558223</v>
      </c>
      <c r="BW122" s="1000"/>
      <c r="BX122" s="1000"/>
      <c r="BY122" s="1000"/>
      <c r="BZ122" s="1000"/>
      <c r="CA122" s="1000">
        <v>32846024</v>
      </c>
      <c r="CB122" s="1000"/>
      <c r="CC122" s="1000"/>
      <c r="CD122" s="1000"/>
      <c r="CE122" s="1000"/>
      <c r="CF122" s="1017">
        <v>203.8</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164104</v>
      </c>
      <c r="DH122" s="926"/>
      <c r="DI122" s="926"/>
      <c r="DJ122" s="926"/>
      <c r="DK122" s="926"/>
      <c r="DL122" s="926">
        <v>144929</v>
      </c>
      <c r="DM122" s="926"/>
      <c r="DN122" s="926"/>
      <c r="DO122" s="926"/>
      <c r="DP122" s="926"/>
      <c r="DQ122" s="926">
        <v>122918</v>
      </c>
      <c r="DR122" s="926"/>
      <c r="DS122" s="926"/>
      <c r="DT122" s="926"/>
      <c r="DU122" s="926"/>
      <c r="DV122" s="927">
        <v>0.8</v>
      </c>
      <c r="DW122" s="927"/>
      <c r="DX122" s="927"/>
      <c r="DY122" s="927"/>
      <c r="DZ122" s="928"/>
    </row>
    <row r="123" spans="1:130" s="230" customFormat="1" ht="26.25" customHeight="1" x14ac:dyDescent="0.2">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455</v>
      </c>
      <c r="BP123" s="1005"/>
      <c r="BQ123" s="1063">
        <v>54728795</v>
      </c>
      <c r="BR123" s="1064"/>
      <c r="BS123" s="1064"/>
      <c r="BT123" s="1064"/>
      <c r="BU123" s="1064"/>
      <c r="BV123" s="1064">
        <v>52324741</v>
      </c>
      <c r="BW123" s="1064"/>
      <c r="BX123" s="1064"/>
      <c r="BY123" s="1064"/>
      <c r="BZ123" s="1064"/>
      <c r="CA123" s="1064">
        <v>52115007</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15165</v>
      </c>
      <c r="DH123" s="959"/>
      <c r="DI123" s="959"/>
      <c r="DJ123" s="959"/>
      <c r="DK123" s="960"/>
      <c r="DL123" s="961">
        <v>12989</v>
      </c>
      <c r="DM123" s="959"/>
      <c r="DN123" s="959"/>
      <c r="DO123" s="959"/>
      <c r="DP123" s="960"/>
      <c r="DQ123" s="961">
        <v>15022</v>
      </c>
      <c r="DR123" s="959"/>
      <c r="DS123" s="959"/>
      <c r="DT123" s="959"/>
      <c r="DU123" s="960"/>
      <c r="DV123" s="962">
        <v>0.1</v>
      </c>
      <c r="DW123" s="963"/>
      <c r="DX123" s="963"/>
      <c r="DY123" s="963"/>
      <c r="DZ123" s="964"/>
    </row>
    <row r="124" spans="1:130" s="230" customFormat="1" ht="26.25" customHeight="1" thickBot="1" x14ac:dyDescent="0.25">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5.5</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1591</v>
      </c>
      <c r="AB127" s="959"/>
      <c r="AC127" s="959"/>
      <c r="AD127" s="959"/>
      <c r="AE127" s="960"/>
      <c r="AF127" s="961">
        <v>1078</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44341</v>
      </c>
      <c r="AB128" s="1046"/>
      <c r="AC128" s="1046"/>
      <c r="AD128" s="1046"/>
      <c r="AE128" s="1047"/>
      <c r="AF128" s="1048">
        <v>45381</v>
      </c>
      <c r="AG128" s="1046"/>
      <c r="AH128" s="1046"/>
      <c r="AI128" s="1046"/>
      <c r="AJ128" s="1047"/>
      <c r="AK128" s="1048">
        <v>39966</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12.52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v>5907</v>
      </c>
      <c r="DH128" s="1038"/>
      <c r="DI128" s="1038"/>
      <c r="DJ128" s="1038"/>
      <c r="DK128" s="1038"/>
      <c r="DL128" s="1038">
        <v>3033</v>
      </c>
      <c r="DM128" s="1038"/>
      <c r="DN128" s="1038"/>
      <c r="DO128" s="1038"/>
      <c r="DP128" s="1038"/>
      <c r="DQ128" s="1038">
        <v>1686</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19862453</v>
      </c>
      <c r="AB129" s="959"/>
      <c r="AC129" s="959"/>
      <c r="AD129" s="959"/>
      <c r="AE129" s="960"/>
      <c r="AF129" s="961">
        <v>19458281</v>
      </c>
      <c r="AG129" s="959"/>
      <c r="AH129" s="959"/>
      <c r="AI129" s="959"/>
      <c r="AJ129" s="960"/>
      <c r="AK129" s="961">
        <v>19618803</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17.52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3726231</v>
      </c>
      <c r="AB130" s="959"/>
      <c r="AC130" s="959"/>
      <c r="AD130" s="959"/>
      <c r="AE130" s="960"/>
      <c r="AF130" s="961">
        <v>3689411</v>
      </c>
      <c r="AG130" s="959"/>
      <c r="AH130" s="959"/>
      <c r="AI130" s="959"/>
      <c r="AJ130" s="960"/>
      <c r="AK130" s="961">
        <v>3503574</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16136222</v>
      </c>
      <c r="AB131" s="986"/>
      <c r="AC131" s="986"/>
      <c r="AD131" s="986"/>
      <c r="AE131" s="987"/>
      <c r="AF131" s="985">
        <v>15768870</v>
      </c>
      <c r="AG131" s="986"/>
      <c r="AH131" s="986"/>
      <c r="AI131" s="986"/>
      <c r="AJ131" s="987"/>
      <c r="AK131" s="985">
        <v>16115229</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7.4876820610000001</v>
      </c>
      <c r="AB132" s="1097"/>
      <c r="AC132" s="1097"/>
      <c r="AD132" s="1097"/>
      <c r="AE132" s="1098"/>
      <c r="AF132" s="1099">
        <v>7.5570285000000004</v>
      </c>
      <c r="AG132" s="1097"/>
      <c r="AH132" s="1097"/>
      <c r="AI132" s="1097"/>
      <c r="AJ132" s="1098"/>
      <c r="AK132" s="1099">
        <v>7.5895539550000004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8.1999999999999993</v>
      </c>
      <c r="AB133" s="1080"/>
      <c r="AC133" s="1080"/>
      <c r="AD133" s="1080"/>
      <c r="AE133" s="1081"/>
      <c r="AF133" s="1079">
        <v>7.5</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hgLCpK1npQnhEqzaC+lL8XCIZQFYHbyrRkgxt9koNprzqJIVpEPmQKcHIqyjHMFeJCz/EBvFnVpCROhndP2+w==" saltValue="uAgzW73g5efUINbFHdNz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WV+/T0Khprg6AlfbUdq0nCz7CcJfo8Rl0Be8eulYzn527NeYU63WngJrVrdmbLSBhKJCyihs+oTXySlzOdTEg==" saltValue="dUaLfRsz/zAI2Y85U6Gs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r674zNR7Jdxtqx47+4vzUFHVA2I7zbJuiNlxy+2NarP96CNLc0C6Yfl7tk3s9Tv5esmznzexbG/RoXaenCspw==" saltValue="4xv/LI2SDOPPrnF1pQXs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5212024</v>
      </c>
      <c r="AP9" s="281">
        <v>77478</v>
      </c>
      <c r="AQ9" s="282">
        <v>88459</v>
      </c>
      <c r="AR9" s="283">
        <v>-12.4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29806</v>
      </c>
      <c r="AP10" s="284">
        <v>443</v>
      </c>
      <c r="AQ10" s="285">
        <v>6814</v>
      </c>
      <c r="AR10" s="286">
        <v>-93.5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1320</v>
      </c>
      <c r="AP11" s="284">
        <v>20</v>
      </c>
      <c r="AQ11" s="285">
        <v>1610</v>
      </c>
      <c r="AR11" s="286">
        <v>-98.8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24</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188496</v>
      </c>
      <c r="AP13" s="284">
        <v>2802</v>
      </c>
      <c r="AQ13" s="285">
        <v>3854</v>
      </c>
      <c r="AR13" s="286">
        <v>-27.3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117509</v>
      </c>
      <c r="AP14" s="284">
        <v>1747</v>
      </c>
      <c r="AQ14" s="285">
        <v>1979</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-323052</v>
      </c>
      <c r="AP15" s="284">
        <v>-4802</v>
      </c>
      <c r="AQ15" s="285">
        <v>-5062</v>
      </c>
      <c r="AR15" s="286">
        <v>-5.0999999999999996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5226103</v>
      </c>
      <c r="AP16" s="284">
        <v>77687</v>
      </c>
      <c r="AQ16" s="285">
        <v>97678</v>
      </c>
      <c r="AR16" s="286">
        <v>-20.5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7.61</v>
      </c>
      <c r="AP21" s="298">
        <v>8.7899999999999991</v>
      </c>
      <c r="AQ21" s="299">
        <v>-1.18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97.4</v>
      </c>
      <c r="AP22" s="303">
        <v>97.7</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3996644</v>
      </c>
      <c r="AP32" s="312">
        <v>59411</v>
      </c>
      <c r="AQ32" s="313">
        <v>63215</v>
      </c>
      <c r="AR32" s="314">
        <v>-6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v>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753642</v>
      </c>
      <c r="AP35" s="312">
        <v>11203</v>
      </c>
      <c r="AQ35" s="313">
        <v>15084</v>
      </c>
      <c r="AR35" s="314">
        <v>-25.7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16328</v>
      </c>
      <c r="AP36" s="312">
        <v>243</v>
      </c>
      <c r="AQ36" s="313">
        <v>1958</v>
      </c>
      <c r="AR36" s="314">
        <v>-87.6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t="s">
        <v>493</v>
      </c>
      <c r="AP37" s="312" t="s">
        <v>493</v>
      </c>
      <c r="AQ37" s="313">
        <v>529</v>
      </c>
      <c r="AR37" s="314" t="s">
        <v>493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2</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-39966</v>
      </c>
      <c r="AP39" s="312">
        <v>-594</v>
      </c>
      <c r="AQ39" s="313">
        <v>-3177</v>
      </c>
      <c r="AR39" s="314">
        <v>-81.3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-3503574</v>
      </c>
      <c r="AP40" s="312">
        <v>-52081</v>
      </c>
      <c r="AQ40" s="313">
        <v>-54547</v>
      </c>
      <c r="AR40" s="314">
        <v>-4.5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1223074</v>
      </c>
      <c r="AP41" s="312">
        <v>18181</v>
      </c>
      <c r="AQ41" s="313">
        <v>23067</v>
      </c>
      <c r="AR41" s="314">
        <v>-21.2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2892867</v>
      </c>
      <c r="AN51" s="334">
        <v>41831</v>
      </c>
      <c r="AO51" s="335">
        <v>-32.700000000000003</v>
      </c>
      <c r="AP51" s="336">
        <v>70166</v>
      </c>
      <c r="AQ51" s="337">
        <v>1.4</v>
      </c>
      <c r="AR51" s="338">
        <v>-34.1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2150305</v>
      </c>
      <c r="AN52" s="342">
        <v>31094</v>
      </c>
      <c r="AO52" s="343">
        <v>-23.4</v>
      </c>
      <c r="AP52" s="344">
        <v>36115</v>
      </c>
      <c r="AQ52" s="345">
        <v>-6.2</v>
      </c>
      <c r="AR52" s="346">
        <v>-17.2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4308187</v>
      </c>
      <c r="AN53" s="334">
        <v>62843</v>
      </c>
      <c r="AO53" s="335">
        <v>50.2</v>
      </c>
      <c r="AP53" s="336">
        <v>70329</v>
      </c>
      <c r="AQ53" s="337">
        <v>0.2</v>
      </c>
      <c r="AR53" s="338">
        <v>50</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3307726</v>
      </c>
      <c r="AN54" s="342">
        <v>48249</v>
      </c>
      <c r="AO54" s="343">
        <v>55.2</v>
      </c>
      <c r="AP54" s="344">
        <v>39403</v>
      </c>
      <c r="AQ54" s="345">
        <v>9.1</v>
      </c>
      <c r="AR54" s="346">
        <v>46.1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4501809</v>
      </c>
      <c r="AN55" s="334">
        <v>65947</v>
      </c>
      <c r="AO55" s="335">
        <v>4.9000000000000004</v>
      </c>
      <c r="AP55" s="336">
        <v>71871</v>
      </c>
      <c r="AQ55" s="337">
        <v>2.2000000000000002</v>
      </c>
      <c r="AR55" s="338">
        <v>2.7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2213045</v>
      </c>
      <c r="AN56" s="342">
        <v>32419</v>
      </c>
      <c r="AO56" s="343">
        <v>-32.799999999999997</v>
      </c>
      <c r="AP56" s="344">
        <v>38232</v>
      </c>
      <c r="AQ56" s="345">
        <v>-3</v>
      </c>
      <c r="AR56" s="346">
        <v>-29.8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4679844</v>
      </c>
      <c r="AN57" s="334">
        <v>69186</v>
      </c>
      <c r="AO57" s="335">
        <v>4.9000000000000004</v>
      </c>
      <c r="AP57" s="336">
        <v>71807</v>
      </c>
      <c r="AQ57" s="337">
        <v>-0.1</v>
      </c>
      <c r="AR57" s="338">
        <v>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1773577</v>
      </c>
      <c r="AN58" s="342">
        <v>26220</v>
      </c>
      <c r="AO58" s="343">
        <v>-19.100000000000001</v>
      </c>
      <c r="AP58" s="344">
        <v>37333</v>
      </c>
      <c r="AQ58" s="345">
        <v>-2.4</v>
      </c>
      <c r="AR58" s="346">
        <v>-16.7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3847454</v>
      </c>
      <c r="AN59" s="334">
        <v>57193</v>
      </c>
      <c r="AO59" s="335">
        <v>-17.3</v>
      </c>
      <c r="AP59" s="336">
        <v>80821</v>
      </c>
      <c r="AQ59" s="337">
        <v>12.6</v>
      </c>
      <c r="AR59" s="338">
        <v>-29.9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2655138</v>
      </c>
      <c r="AN60" s="342">
        <v>39469</v>
      </c>
      <c r="AO60" s="343">
        <v>50.5</v>
      </c>
      <c r="AP60" s="344">
        <v>49586</v>
      </c>
      <c r="AQ60" s="345">
        <v>32.799999999999997</v>
      </c>
      <c r="AR60" s="346">
        <v>17.7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4046032</v>
      </c>
      <c r="AN61" s="349">
        <v>59400</v>
      </c>
      <c r="AO61" s="350">
        <v>2</v>
      </c>
      <c r="AP61" s="351">
        <v>72999</v>
      </c>
      <c r="AQ61" s="352">
        <v>3.3</v>
      </c>
      <c r="AR61" s="338">
        <v>-1.3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2419958</v>
      </c>
      <c r="AN62" s="342">
        <v>35490</v>
      </c>
      <c r="AO62" s="343">
        <v>6.1</v>
      </c>
      <c r="AP62" s="344">
        <v>40134</v>
      </c>
      <c r="AQ62" s="345">
        <v>6.1</v>
      </c>
      <c r="AR62" s="346">
        <v>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wXVoUISgEkjWaMceEyObHOgVwbZ3vxxNnZ3uHFQsGX6YxtDjo4jsPP6a2ebIidM/N4082WBBX+Vp3uCYYfSqg==" saltValue="w8rNmhSJI9RTAeVPTnGn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yHVjCPUySXC8CVtAHy7C1DFTOuo/8dWXBHdL8BX7gIKc0Tqyhp2n3cE8lpe9FfU33R9ISeXvlckUBrDGsnCA1w==" saltValue="dpfo+gPpT/rfybqKY0bO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fwz0TZ6LbhGUdlbhOokSHMQnMfoLCjxV0dRNHJ+WHD831CeuoMYNQRRTWztECi2YR9NBt0KdI1Ik8woiO46C7A==" saltValue="JF4nKq9jWgsKcEgfE1wd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19.71</v>
      </c>
      <c r="G47" s="12">
        <v>19.28</v>
      </c>
      <c r="H47" s="12">
        <v>18.78</v>
      </c>
      <c r="I47" s="12">
        <v>19.170000000000002</v>
      </c>
      <c r="J47" s="13">
        <v>19.02</v>
      </c>
    </row>
    <row r="48" spans="2:10" ht="57.75" customHeight="1" x14ac:dyDescent="0.2">
      <c r="B48" s="14"/>
      <c r="C48" s="1141" t="s">
        <v>4</v>
      </c>
      <c r="D48" s="1141"/>
      <c r="E48" s="1142"/>
      <c r="F48" s="15">
        <v>10.4</v>
      </c>
      <c r="G48" s="16">
        <v>11.55</v>
      </c>
      <c r="H48" s="16">
        <v>9.77</v>
      </c>
      <c r="I48" s="16">
        <v>9.3800000000000008</v>
      </c>
      <c r="J48" s="17">
        <v>10.17</v>
      </c>
    </row>
    <row r="49" spans="2:10" ht="57.75" customHeight="1" thickBot="1" x14ac:dyDescent="0.25">
      <c r="B49" s="18"/>
      <c r="C49" s="1143" t="s">
        <v>5</v>
      </c>
      <c r="D49" s="1143"/>
      <c r="E49" s="1144"/>
      <c r="F49" s="19">
        <v>1.61</v>
      </c>
      <c r="G49" s="20">
        <v>1.4</v>
      </c>
      <c r="H49" s="20" t="s">
        <v>536</v>
      </c>
      <c r="I49" s="20" t="s">
        <v>537</v>
      </c>
      <c r="J49" s="21">
        <v>0.87</v>
      </c>
    </row>
    <row r="50" spans="2:10" ht="13.2" x14ac:dyDescent="0.2"/>
  </sheetData>
  <sheetProtection algorithmName="SHA-512" hashValue="HiUL5s1bkDWZ8S9l04sbq4ToghLkyEq5SZqYLjvXjmuePAG/42FdDKMpiccQwedMag2oZ8tiGG2xx8XkJcmbIg==" saltValue="2A5tmR44AYTjnGVuSXQG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538</v>
      </c>
      <c r="D34" s="1151"/>
      <c r="E34" s="1152"/>
      <c r="F34" s="32">
        <v>10.33</v>
      </c>
      <c r="G34" s="33">
        <v>11.4</v>
      </c>
      <c r="H34" s="33">
        <v>9.59</v>
      </c>
      <c r="I34" s="33">
        <v>9.1999999999999993</v>
      </c>
      <c r="J34" s="34">
        <v>10.08</v>
      </c>
      <c r="K34" s="22"/>
      <c r="L34" s="22"/>
      <c r="M34" s="22"/>
      <c r="N34" s="22"/>
      <c r="O34" s="22"/>
      <c r="P34" s="22"/>
    </row>
    <row r="35" spans="1:16" ht="39" customHeight="1" x14ac:dyDescent="0.2">
      <c r="A35" s="22"/>
      <c r="B35" s="35"/>
      <c r="C35" s="1145" t="s">
        <v>539</v>
      </c>
      <c r="D35" s="1146"/>
      <c r="E35" s="1147"/>
      <c r="F35" s="36">
        <v>5.42</v>
      </c>
      <c r="G35" s="37">
        <v>6.16</v>
      </c>
      <c r="H35" s="37">
        <v>6.42</v>
      </c>
      <c r="I35" s="37">
        <v>6.47</v>
      </c>
      <c r="J35" s="38">
        <v>7.49</v>
      </c>
      <c r="K35" s="22"/>
      <c r="L35" s="22"/>
      <c r="M35" s="22"/>
      <c r="N35" s="22"/>
      <c r="O35" s="22"/>
      <c r="P35" s="22"/>
    </row>
    <row r="36" spans="1:16" ht="39" customHeight="1" x14ac:dyDescent="0.2">
      <c r="A36" s="22"/>
      <c r="B36" s="35"/>
      <c r="C36" s="1145" t="s">
        <v>540</v>
      </c>
      <c r="D36" s="1146"/>
      <c r="E36" s="1147"/>
      <c r="F36" s="36">
        <v>2.4900000000000002</v>
      </c>
      <c r="G36" s="37">
        <v>3</v>
      </c>
      <c r="H36" s="37">
        <v>3.69</v>
      </c>
      <c r="I36" s="37">
        <v>4.5199999999999996</v>
      </c>
      <c r="J36" s="38">
        <v>4.66</v>
      </c>
      <c r="K36" s="22"/>
      <c r="L36" s="22"/>
      <c r="M36" s="22"/>
      <c r="N36" s="22"/>
      <c r="O36" s="22"/>
      <c r="P36" s="22"/>
    </row>
    <row r="37" spans="1:16" ht="39" customHeight="1" x14ac:dyDescent="0.2">
      <c r="A37" s="22"/>
      <c r="B37" s="35"/>
      <c r="C37" s="1145" t="s">
        <v>541</v>
      </c>
      <c r="D37" s="1146"/>
      <c r="E37" s="1147"/>
      <c r="F37" s="36">
        <v>2.11</v>
      </c>
      <c r="G37" s="37">
        <v>2.2200000000000002</v>
      </c>
      <c r="H37" s="37">
        <v>2.2599999999999998</v>
      </c>
      <c r="I37" s="37">
        <v>2.56</v>
      </c>
      <c r="J37" s="38">
        <v>2.73</v>
      </c>
      <c r="K37" s="22"/>
      <c r="L37" s="22"/>
      <c r="M37" s="22"/>
      <c r="N37" s="22"/>
      <c r="O37" s="22"/>
      <c r="P37" s="22"/>
    </row>
    <row r="38" spans="1:16" ht="39" customHeight="1" x14ac:dyDescent="0.2">
      <c r="A38" s="22"/>
      <c r="B38" s="35"/>
      <c r="C38" s="1145" t="s">
        <v>542</v>
      </c>
      <c r="D38" s="1146"/>
      <c r="E38" s="1147"/>
      <c r="F38" s="36">
        <v>3.04</v>
      </c>
      <c r="G38" s="37">
        <v>2.2599999999999998</v>
      </c>
      <c r="H38" s="37">
        <v>2.11</v>
      </c>
      <c r="I38" s="37">
        <v>2.99</v>
      </c>
      <c r="J38" s="38">
        <v>1.57</v>
      </c>
      <c r="K38" s="22"/>
      <c r="L38" s="22"/>
      <c r="M38" s="22"/>
      <c r="N38" s="22"/>
      <c r="O38" s="22"/>
      <c r="P38" s="22"/>
    </row>
    <row r="39" spans="1:16" ht="39" customHeight="1" x14ac:dyDescent="0.2">
      <c r="A39" s="22"/>
      <c r="B39" s="35"/>
      <c r="C39" s="1145" t="s">
        <v>543</v>
      </c>
      <c r="D39" s="1146"/>
      <c r="E39" s="1147"/>
      <c r="F39" s="36">
        <v>1.88</v>
      </c>
      <c r="G39" s="37">
        <v>2.27</v>
      </c>
      <c r="H39" s="37">
        <v>2.08</v>
      </c>
      <c r="I39" s="37">
        <v>3.3</v>
      </c>
      <c r="J39" s="38">
        <v>0.25</v>
      </c>
      <c r="K39" s="22"/>
      <c r="L39" s="22"/>
      <c r="M39" s="22"/>
      <c r="N39" s="22"/>
      <c r="O39" s="22"/>
      <c r="P39" s="22"/>
    </row>
    <row r="40" spans="1:16" ht="39" customHeight="1" x14ac:dyDescent="0.2">
      <c r="A40" s="22"/>
      <c r="B40" s="35"/>
      <c r="C40" s="1145" t="s">
        <v>544</v>
      </c>
      <c r="D40" s="1146"/>
      <c r="E40" s="1147"/>
      <c r="F40" s="36">
        <v>0.1</v>
      </c>
      <c r="G40" s="37">
        <v>0.12</v>
      </c>
      <c r="H40" s="37">
        <v>0.14000000000000001</v>
      </c>
      <c r="I40" s="37">
        <v>0.17</v>
      </c>
      <c r="J40" s="38">
        <v>0.23</v>
      </c>
      <c r="K40" s="22"/>
      <c r="L40" s="22"/>
      <c r="M40" s="22"/>
      <c r="N40" s="22"/>
      <c r="O40" s="22"/>
      <c r="P40" s="22"/>
    </row>
    <row r="41" spans="1:16" ht="39" customHeight="1" x14ac:dyDescent="0.2">
      <c r="A41" s="22"/>
      <c r="B41" s="35"/>
      <c r="C41" s="1145" t="s">
        <v>545</v>
      </c>
      <c r="D41" s="1146"/>
      <c r="E41" s="1147"/>
      <c r="F41" s="36" t="s">
        <v>493</v>
      </c>
      <c r="G41" s="37">
        <v>0</v>
      </c>
      <c r="H41" s="37">
        <v>0.08</v>
      </c>
      <c r="I41" s="37">
        <v>0.1</v>
      </c>
      <c r="J41" s="38">
        <v>0.12</v>
      </c>
      <c r="K41" s="22"/>
      <c r="L41" s="22"/>
      <c r="M41" s="22"/>
      <c r="N41" s="22"/>
      <c r="O41" s="22"/>
      <c r="P41" s="22"/>
    </row>
    <row r="42" spans="1:16" ht="39" customHeight="1" x14ac:dyDescent="0.2">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547</v>
      </c>
      <c r="D43" s="1149"/>
      <c r="E43" s="1150"/>
      <c r="F43" s="41">
        <v>0.26</v>
      </c>
      <c r="G43" s="42">
        <v>0.23</v>
      </c>
      <c r="H43" s="42">
        <v>0.28999999999999998</v>
      </c>
      <c r="I43" s="42">
        <v>0.26</v>
      </c>
      <c r="J43" s="43">
        <v>0.17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vPETxlb0wDi++NlQe8/DlOVGpAwyTQG4aRwwJbN6IbGQLvTOPnYTzsiFF/oCmyavVevvJ2c16BXdXP6TYtJ8w==" saltValue="DI8D/KwfEZ2Vr1iGMm5r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4129</v>
      </c>
      <c r="L45" s="60">
        <v>3952</v>
      </c>
      <c r="M45" s="60">
        <v>4033</v>
      </c>
      <c r="N45" s="60">
        <v>4056</v>
      </c>
      <c r="O45" s="61">
        <v>3997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2">
      <c r="A48" s="48"/>
      <c r="B48" s="1155"/>
      <c r="C48" s="1156"/>
      <c r="D48" s="62"/>
      <c r="E48" s="1161" t="s">
        <v>13</v>
      </c>
      <c r="F48" s="1161"/>
      <c r="G48" s="1161"/>
      <c r="H48" s="1161"/>
      <c r="I48" s="1161"/>
      <c r="J48" s="1162"/>
      <c r="K48" s="63">
        <v>1082</v>
      </c>
      <c r="L48" s="64">
        <v>1022</v>
      </c>
      <c r="M48" s="64">
        <v>919</v>
      </c>
      <c r="N48" s="64">
        <v>854</v>
      </c>
      <c r="O48" s="65">
        <v>754</v>
      </c>
      <c r="P48" s="48"/>
      <c r="Q48" s="48"/>
      <c r="R48" s="48"/>
      <c r="S48" s="48"/>
      <c r="T48" s="48"/>
      <c r="U48" s="48"/>
    </row>
    <row r="49" spans="1:21" ht="30.75" customHeight="1" x14ac:dyDescent="0.2">
      <c r="A49" s="48"/>
      <c r="B49" s="1155"/>
      <c r="C49" s="1156"/>
      <c r="D49" s="62"/>
      <c r="E49" s="1161" t="s">
        <v>14</v>
      </c>
      <c r="F49" s="1161"/>
      <c r="G49" s="1161"/>
      <c r="H49" s="1161"/>
      <c r="I49" s="1161"/>
      <c r="J49" s="1162"/>
      <c r="K49" s="63">
        <v>23</v>
      </c>
      <c r="L49" s="64">
        <v>23</v>
      </c>
      <c r="M49" s="64">
        <v>25</v>
      </c>
      <c r="N49" s="64">
        <v>16</v>
      </c>
      <c r="O49" s="65">
        <v>16</v>
      </c>
      <c r="P49" s="48"/>
      <c r="Q49" s="48"/>
      <c r="R49" s="48"/>
      <c r="S49" s="48"/>
      <c r="T49" s="48"/>
      <c r="U49" s="48"/>
    </row>
    <row r="50" spans="1:21" ht="30.75" customHeight="1" x14ac:dyDescent="0.2">
      <c r="A50" s="48"/>
      <c r="B50" s="1155"/>
      <c r="C50" s="1156"/>
      <c r="D50" s="62"/>
      <c r="E50" s="1161" t="s">
        <v>15</v>
      </c>
      <c r="F50" s="1161"/>
      <c r="G50" s="1161"/>
      <c r="H50" s="1161"/>
      <c r="I50" s="1161"/>
      <c r="J50" s="1162"/>
      <c r="K50" s="63">
        <v>9</v>
      </c>
      <c r="L50" s="64">
        <v>8</v>
      </c>
      <c r="M50" s="64">
        <v>2</v>
      </c>
      <c r="N50" s="64">
        <v>1</v>
      </c>
      <c r="O50" s="65" t="s">
        <v>493</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t="s">
        <v>493</v>
      </c>
      <c r="O51" s="65" t="s">
        <v>493</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3779</v>
      </c>
      <c r="L52" s="64">
        <v>3822</v>
      </c>
      <c r="M52" s="64">
        <v>3770</v>
      </c>
      <c r="N52" s="64">
        <v>3735</v>
      </c>
      <c r="O52" s="65">
        <v>3544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1464</v>
      </c>
      <c r="L53" s="69">
        <v>1183</v>
      </c>
      <c r="M53" s="69">
        <v>1209</v>
      </c>
      <c r="N53" s="69">
        <v>1192</v>
      </c>
      <c r="O53" s="70">
        <v>1223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wAZMZNhXR4TKxCZfuqGbekR/p8gBa/YmeAD2VXVxTOP3IwEfGtp/8NGFB7TXF1lcqfyKoWUOJx+KgSksZvL+w==" saltValue="at43ZaTZvMyRbshRyRGA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84" t="s">
        <v>30</v>
      </c>
      <c r="C41" s="1185"/>
      <c r="D41" s="105"/>
      <c r="E41" s="1190" t="s">
        <v>31</v>
      </c>
      <c r="F41" s="1190"/>
      <c r="G41" s="1190"/>
      <c r="H41" s="1191"/>
      <c r="I41" s="355">
        <v>41168</v>
      </c>
      <c r="J41" s="356">
        <v>40423</v>
      </c>
      <c r="K41" s="356">
        <v>39948</v>
      </c>
      <c r="L41" s="356">
        <v>38397</v>
      </c>
      <c r="M41" s="357">
        <v>36482</v>
      </c>
    </row>
    <row r="42" spans="2:13" ht="27.75" customHeight="1" x14ac:dyDescent="0.2">
      <c r="B42" s="1186"/>
      <c r="C42" s="1187"/>
      <c r="D42" s="106"/>
      <c r="E42" s="1192" t="s">
        <v>32</v>
      </c>
      <c r="F42" s="1192"/>
      <c r="G42" s="1192"/>
      <c r="H42" s="1193"/>
      <c r="I42" s="358">
        <v>791</v>
      </c>
      <c r="J42" s="359">
        <v>730</v>
      </c>
      <c r="K42" s="359">
        <v>670</v>
      </c>
      <c r="L42" s="359">
        <v>613</v>
      </c>
      <c r="M42" s="360">
        <v>557</v>
      </c>
    </row>
    <row r="43" spans="2:13" ht="27.75" customHeight="1" x14ac:dyDescent="0.2">
      <c r="B43" s="1186"/>
      <c r="C43" s="1187"/>
      <c r="D43" s="106"/>
      <c r="E43" s="1192" t="s">
        <v>33</v>
      </c>
      <c r="F43" s="1192"/>
      <c r="G43" s="1192"/>
      <c r="H43" s="1193"/>
      <c r="I43" s="358">
        <v>13795</v>
      </c>
      <c r="J43" s="359">
        <v>11823</v>
      </c>
      <c r="K43" s="359">
        <v>9992</v>
      </c>
      <c r="L43" s="359">
        <v>8119</v>
      </c>
      <c r="M43" s="360">
        <v>7030</v>
      </c>
    </row>
    <row r="44" spans="2:13" ht="27.75" customHeight="1" x14ac:dyDescent="0.2">
      <c r="B44" s="1186"/>
      <c r="C44" s="1187"/>
      <c r="D44" s="106"/>
      <c r="E44" s="1192" t="s">
        <v>34</v>
      </c>
      <c r="F44" s="1192"/>
      <c r="G44" s="1192"/>
      <c r="H44" s="1193"/>
      <c r="I44" s="358">
        <v>193</v>
      </c>
      <c r="J44" s="359">
        <v>172</v>
      </c>
      <c r="K44" s="359">
        <v>198</v>
      </c>
      <c r="L44" s="359">
        <v>181</v>
      </c>
      <c r="M44" s="360">
        <v>178</v>
      </c>
    </row>
    <row r="45" spans="2:13" ht="27.75" customHeight="1" x14ac:dyDescent="0.2">
      <c r="B45" s="1186"/>
      <c r="C45" s="1187"/>
      <c r="D45" s="106"/>
      <c r="E45" s="1192" t="s">
        <v>35</v>
      </c>
      <c r="F45" s="1192"/>
      <c r="G45" s="1192"/>
      <c r="H45" s="1193"/>
      <c r="I45" s="358">
        <v>4837</v>
      </c>
      <c r="J45" s="359">
        <v>4867</v>
      </c>
      <c r="K45" s="359">
        <v>4812</v>
      </c>
      <c r="L45" s="359">
        <v>4797</v>
      </c>
      <c r="M45" s="360">
        <v>4750</v>
      </c>
    </row>
    <row r="46" spans="2:13" ht="27.75" customHeight="1" x14ac:dyDescent="0.2">
      <c r="B46" s="1186"/>
      <c r="C46" s="1187"/>
      <c r="D46" s="107"/>
      <c r="E46" s="1192" t="s">
        <v>36</v>
      </c>
      <c r="F46" s="1192"/>
      <c r="G46" s="1192"/>
      <c r="H46" s="1193"/>
      <c r="I46" s="358">
        <v>13</v>
      </c>
      <c r="J46" s="359">
        <v>9</v>
      </c>
      <c r="K46" s="359">
        <v>6</v>
      </c>
      <c r="L46" s="359">
        <v>3</v>
      </c>
      <c r="M46" s="360">
        <v>2</v>
      </c>
    </row>
    <row r="47" spans="2:13" ht="27.75" customHeight="1" x14ac:dyDescent="0.2">
      <c r="B47" s="1186"/>
      <c r="C47" s="1187"/>
      <c r="D47" s="108"/>
      <c r="E47" s="1194" t="s">
        <v>37</v>
      </c>
      <c r="F47" s="1195"/>
      <c r="G47" s="1195"/>
      <c r="H47" s="1196"/>
      <c r="I47" s="358" t="s">
        <v>493</v>
      </c>
      <c r="J47" s="359" t="s">
        <v>493</v>
      </c>
      <c r="K47" s="359" t="s">
        <v>493</v>
      </c>
      <c r="L47" s="359" t="s">
        <v>493</v>
      </c>
      <c r="M47" s="360" t="s">
        <v>493</v>
      </c>
    </row>
    <row r="48" spans="2:13" ht="27.75" customHeight="1" x14ac:dyDescent="0.2">
      <c r="B48" s="1186"/>
      <c r="C48" s="1187"/>
      <c r="D48" s="106"/>
      <c r="E48" s="1192" t="s">
        <v>38</v>
      </c>
      <c r="F48" s="1192"/>
      <c r="G48" s="1192"/>
      <c r="H48" s="1193"/>
      <c r="I48" s="358" t="s">
        <v>493</v>
      </c>
      <c r="J48" s="359" t="s">
        <v>493</v>
      </c>
      <c r="K48" s="359" t="s">
        <v>493</v>
      </c>
      <c r="L48" s="359" t="s">
        <v>493</v>
      </c>
      <c r="M48" s="360" t="s">
        <v>493</v>
      </c>
    </row>
    <row r="49" spans="2:13" ht="27.75" customHeight="1" x14ac:dyDescent="0.2">
      <c r="B49" s="1188"/>
      <c r="C49" s="1189"/>
      <c r="D49" s="106"/>
      <c r="E49" s="1192" t="s">
        <v>39</v>
      </c>
      <c r="F49" s="1192"/>
      <c r="G49" s="1192"/>
      <c r="H49" s="1193"/>
      <c r="I49" s="358" t="s">
        <v>493</v>
      </c>
      <c r="J49" s="359" t="s">
        <v>493</v>
      </c>
      <c r="K49" s="359" t="s">
        <v>493</v>
      </c>
      <c r="L49" s="359" t="s">
        <v>493</v>
      </c>
      <c r="M49" s="360" t="s">
        <v>493</v>
      </c>
    </row>
    <row r="50" spans="2:13" ht="27.75" customHeight="1" x14ac:dyDescent="0.2">
      <c r="B50" s="1197" t="s">
        <v>40</v>
      </c>
      <c r="C50" s="1198"/>
      <c r="D50" s="109"/>
      <c r="E50" s="1192" t="s">
        <v>41</v>
      </c>
      <c r="F50" s="1192"/>
      <c r="G50" s="1192"/>
      <c r="H50" s="1193"/>
      <c r="I50" s="358">
        <v>14143</v>
      </c>
      <c r="J50" s="359">
        <v>15608</v>
      </c>
      <c r="K50" s="359">
        <v>17600</v>
      </c>
      <c r="L50" s="359">
        <v>17379</v>
      </c>
      <c r="M50" s="360">
        <v>18921</v>
      </c>
    </row>
    <row r="51" spans="2:13" ht="27.75" customHeight="1" x14ac:dyDescent="0.2">
      <c r="B51" s="1186"/>
      <c r="C51" s="1187"/>
      <c r="D51" s="106"/>
      <c r="E51" s="1192" t="s">
        <v>42</v>
      </c>
      <c r="F51" s="1192"/>
      <c r="G51" s="1192"/>
      <c r="H51" s="1193"/>
      <c r="I51" s="358">
        <v>453</v>
      </c>
      <c r="J51" s="359">
        <v>424</v>
      </c>
      <c r="K51" s="359">
        <v>408</v>
      </c>
      <c r="L51" s="359">
        <v>387</v>
      </c>
      <c r="M51" s="360">
        <v>348</v>
      </c>
    </row>
    <row r="52" spans="2:13" ht="27.75" customHeight="1" x14ac:dyDescent="0.2">
      <c r="B52" s="1188"/>
      <c r="C52" s="1189"/>
      <c r="D52" s="106"/>
      <c r="E52" s="1192" t="s">
        <v>43</v>
      </c>
      <c r="F52" s="1192"/>
      <c r="G52" s="1192"/>
      <c r="H52" s="1193"/>
      <c r="I52" s="358">
        <v>38917</v>
      </c>
      <c r="J52" s="359">
        <v>38116</v>
      </c>
      <c r="K52" s="359">
        <v>36721</v>
      </c>
      <c r="L52" s="359">
        <v>34558</v>
      </c>
      <c r="M52" s="360">
        <v>32846</v>
      </c>
    </row>
    <row r="53" spans="2:13" ht="27.75" customHeight="1" thickBot="1" x14ac:dyDescent="0.25">
      <c r="B53" s="1199" t="s">
        <v>19</v>
      </c>
      <c r="C53" s="1200"/>
      <c r="D53" s="110"/>
      <c r="E53" s="1201" t="s">
        <v>44</v>
      </c>
      <c r="F53" s="1201"/>
      <c r="G53" s="1201"/>
      <c r="H53" s="1202"/>
      <c r="I53" s="361">
        <v>7283</v>
      </c>
      <c r="J53" s="362">
        <v>3876</v>
      </c>
      <c r="K53" s="362">
        <v>897</v>
      </c>
      <c r="L53" s="362">
        <v>-214</v>
      </c>
      <c r="M53" s="363">
        <v>-3116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XLIsML+ZDv1v+nelFxR9/wGyWnaM1z4CxRWbrER/PZuyV0xsiR3TYBJVssJicEn5SCk49RYP46apNy/8HiYmw==" saltValue="m/6bkod+Xt0Svz9OSA4Y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3730</v>
      </c>
      <c r="G55" s="122">
        <v>3730</v>
      </c>
      <c r="H55" s="123">
        <v>3732</v>
      </c>
    </row>
    <row r="56" spans="2:8" ht="52.5" customHeight="1" x14ac:dyDescent="0.2">
      <c r="B56" s="124"/>
      <c r="C56" s="1213" t="s">
        <v>47</v>
      </c>
      <c r="D56" s="1213"/>
      <c r="E56" s="1214"/>
      <c r="F56" s="125">
        <v>1796</v>
      </c>
      <c r="G56" s="125">
        <v>1796</v>
      </c>
      <c r="H56" s="126">
        <v>1481</v>
      </c>
    </row>
    <row r="57" spans="2:8" ht="53.25" customHeight="1" x14ac:dyDescent="0.2">
      <c r="B57" s="124"/>
      <c r="C57" s="1215" t="s">
        <v>48</v>
      </c>
      <c r="D57" s="1215"/>
      <c r="E57" s="1216"/>
      <c r="F57" s="127">
        <v>14349</v>
      </c>
      <c r="G57" s="127">
        <v>14144</v>
      </c>
      <c r="H57" s="128">
        <v>14982</v>
      </c>
    </row>
    <row r="58" spans="2:8" ht="45.75" customHeight="1" x14ac:dyDescent="0.2">
      <c r="B58" s="129"/>
      <c r="C58" s="1203" t="s">
        <v>558</v>
      </c>
      <c r="D58" s="1204"/>
      <c r="E58" s="1205"/>
      <c r="F58" s="130">
        <v>4957</v>
      </c>
      <c r="G58" s="130">
        <v>4957</v>
      </c>
      <c r="H58" s="131">
        <v>5065</v>
      </c>
    </row>
    <row r="59" spans="2:8" ht="45.75" customHeight="1" x14ac:dyDescent="0.2">
      <c r="B59" s="129"/>
      <c r="C59" s="1203" t="s">
        <v>557</v>
      </c>
      <c r="D59" s="1204"/>
      <c r="E59" s="1205"/>
      <c r="F59" s="130">
        <v>3701</v>
      </c>
      <c r="G59" s="130">
        <v>3928</v>
      </c>
      <c r="H59" s="131">
        <v>4737</v>
      </c>
    </row>
    <row r="60" spans="2:8" ht="45.75" customHeight="1" x14ac:dyDescent="0.2">
      <c r="B60" s="129"/>
      <c r="C60" s="1203" t="s">
        <v>559</v>
      </c>
      <c r="D60" s="1204"/>
      <c r="E60" s="1205"/>
      <c r="F60" s="130">
        <v>3515</v>
      </c>
      <c r="G60" s="130">
        <v>3096</v>
      </c>
      <c r="H60" s="131">
        <v>2995</v>
      </c>
    </row>
    <row r="61" spans="2:8" ht="45.75" customHeight="1" x14ac:dyDescent="0.2">
      <c r="B61" s="129"/>
      <c r="C61" s="1203" t="s">
        <v>560</v>
      </c>
      <c r="D61" s="1204"/>
      <c r="E61" s="1205"/>
      <c r="F61" s="130">
        <v>1153</v>
      </c>
      <c r="G61" s="130">
        <v>1153</v>
      </c>
      <c r="H61" s="131">
        <v>1160</v>
      </c>
    </row>
    <row r="62" spans="2:8" ht="45.75" customHeight="1" thickBot="1" x14ac:dyDescent="0.25">
      <c r="B62" s="132"/>
      <c r="C62" s="1206" t="s">
        <v>561</v>
      </c>
      <c r="D62" s="1207"/>
      <c r="E62" s="1208"/>
      <c r="F62" s="133">
        <v>416</v>
      </c>
      <c r="G62" s="133">
        <v>413</v>
      </c>
      <c r="H62" s="134">
        <v>424</v>
      </c>
    </row>
    <row r="63" spans="2:8" ht="52.5" customHeight="1" thickBot="1" x14ac:dyDescent="0.25">
      <c r="B63" s="135"/>
      <c r="C63" s="1209" t="s">
        <v>49</v>
      </c>
      <c r="D63" s="1209"/>
      <c r="E63" s="1210"/>
      <c r="F63" s="136">
        <v>19875</v>
      </c>
      <c r="G63" s="136">
        <v>19670</v>
      </c>
      <c r="H63" s="137">
        <v>20195</v>
      </c>
    </row>
    <row r="64" spans="2:8" ht="13.2" x14ac:dyDescent="0.2"/>
  </sheetData>
  <sheetProtection algorithmName="SHA-512" hashValue="i/RhIAJ6XMwhK+jZgTTKtsSKkkKu+RkRBjqWr8+qBs6ibCJmmBt4beMUdqC5eibZF5POs4zCEaLuopecXzEGEA==" saltValue="4OZTqAUD+/1nUI/WcctA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41831</v>
      </c>
      <c r="E3" s="156"/>
      <c r="F3" s="157">
        <v>70166</v>
      </c>
      <c r="G3" s="158"/>
      <c r="H3" s="159"/>
    </row>
    <row r="4" spans="1:8" x14ac:dyDescent="0.2">
      <c r="A4" s="160"/>
      <c r="B4" s="161"/>
      <c r="C4" s="162"/>
      <c r="D4" s="163">
        <v>31094</v>
      </c>
      <c r="E4" s="164"/>
      <c r="F4" s="165">
        <v>36115</v>
      </c>
      <c r="G4" s="166"/>
      <c r="H4" s="167"/>
    </row>
    <row r="5" spans="1:8" x14ac:dyDescent="0.2">
      <c r="A5" s="148" t="s">
        <v>525</v>
      </c>
      <c r="B5" s="153"/>
      <c r="C5" s="154"/>
      <c r="D5" s="155">
        <v>62843</v>
      </c>
      <c r="E5" s="156"/>
      <c r="F5" s="157">
        <v>70329</v>
      </c>
      <c r="G5" s="158"/>
      <c r="H5" s="159"/>
    </row>
    <row r="6" spans="1:8" x14ac:dyDescent="0.2">
      <c r="A6" s="160"/>
      <c r="B6" s="161"/>
      <c r="C6" s="162"/>
      <c r="D6" s="163">
        <v>48249</v>
      </c>
      <c r="E6" s="164"/>
      <c r="F6" s="165">
        <v>39403</v>
      </c>
      <c r="G6" s="166"/>
      <c r="H6" s="167"/>
    </row>
    <row r="7" spans="1:8" x14ac:dyDescent="0.2">
      <c r="A7" s="148" t="s">
        <v>526</v>
      </c>
      <c r="B7" s="153"/>
      <c r="C7" s="154"/>
      <c r="D7" s="155">
        <v>65947</v>
      </c>
      <c r="E7" s="156"/>
      <c r="F7" s="157">
        <v>71871</v>
      </c>
      <c r="G7" s="158"/>
      <c r="H7" s="159"/>
    </row>
    <row r="8" spans="1:8" x14ac:dyDescent="0.2">
      <c r="A8" s="160"/>
      <c r="B8" s="161"/>
      <c r="C8" s="162"/>
      <c r="D8" s="163">
        <v>32419</v>
      </c>
      <c r="E8" s="164"/>
      <c r="F8" s="165">
        <v>38232</v>
      </c>
      <c r="G8" s="166"/>
      <c r="H8" s="167"/>
    </row>
    <row r="9" spans="1:8" x14ac:dyDescent="0.2">
      <c r="A9" s="148" t="s">
        <v>527</v>
      </c>
      <c r="B9" s="153"/>
      <c r="C9" s="154"/>
      <c r="D9" s="155">
        <v>69186</v>
      </c>
      <c r="E9" s="156"/>
      <c r="F9" s="157">
        <v>71807</v>
      </c>
      <c r="G9" s="158"/>
      <c r="H9" s="159"/>
    </row>
    <row r="10" spans="1:8" x14ac:dyDescent="0.2">
      <c r="A10" s="160"/>
      <c r="B10" s="161"/>
      <c r="C10" s="162"/>
      <c r="D10" s="163">
        <v>26220</v>
      </c>
      <c r="E10" s="164"/>
      <c r="F10" s="165">
        <v>37333</v>
      </c>
      <c r="G10" s="166"/>
      <c r="H10" s="167"/>
    </row>
    <row r="11" spans="1:8" x14ac:dyDescent="0.2">
      <c r="A11" s="148" t="s">
        <v>528</v>
      </c>
      <c r="B11" s="153"/>
      <c r="C11" s="154"/>
      <c r="D11" s="155">
        <v>57193</v>
      </c>
      <c r="E11" s="156"/>
      <c r="F11" s="157">
        <v>80821</v>
      </c>
      <c r="G11" s="158"/>
      <c r="H11" s="159"/>
    </row>
    <row r="12" spans="1:8" x14ac:dyDescent="0.2">
      <c r="A12" s="160"/>
      <c r="B12" s="161"/>
      <c r="C12" s="168"/>
      <c r="D12" s="163">
        <v>39469</v>
      </c>
      <c r="E12" s="164"/>
      <c r="F12" s="165">
        <v>49586</v>
      </c>
      <c r="G12" s="166"/>
      <c r="H12" s="167"/>
    </row>
    <row r="13" spans="1:8" x14ac:dyDescent="0.2">
      <c r="A13" s="148"/>
      <c r="B13" s="153"/>
      <c r="C13" s="169"/>
      <c r="D13" s="170">
        <v>59400</v>
      </c>
      <c r="E13" s="171"/>
      <c r="F13" s="172">
        <v>72999</v>
      </c>
      <c r="G13" s="173"/>
      <c r="H13" s="159"/>
    </row>
    <row r="14" spans="1:8" x14ac:dyDescent="0.2">
      <c r="A14" s="160"/>
      <c r="B14" s="161"/>
      <c r="C14" s="162"/>
      <c r="D14" s="163">
        <v>35490</v>
      </c>
      <c r="E14" s="164"/>
      <c r="F14" s="165">
        <v>40134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10.4</v>
      </c>
      <c r="C19" s="174">
        <f>ROUND(VALUE(SUBSTITUTE(実質収支比率等に係る経年分析!G$48,"▲","-")),2)</f>
        <v>11.55</v>
      </c>
      <c r="D19" s="174">
        <f>ROUND(VALUE(SUBSTITUTE(実質収支比率等に係る経年分析!H$48,"▲","-")),2)</f>
        <v>9.77</v>
      </c>
      <c r="E19" s="174">
        <f>ROUND(VALUE(SUBSTITUTE(実質収支比率等に係る経年分析!I$48,"▲","-")),2)</f>
        <v>9.3800000000000008</v>
      </c>
      <c r="F19" s="174">
        <f>ROUND(VALUE(SUBSTITUTE(実質収支比率等に係る経年分析!J$48,"▲","-")),2)</f>
        <v>10.17</v>
      </c>
    </row>
    <row r="20" spans="1:11" x14ac:dyDescent="0.2">
      <c r="A20" s="174" t="s">
        <v>53</v>
      </c>
      <c r="B20" s="174">
        <f>ROUND(VALUE(SUBSTITUTE(実質収支比率等に係る経年分析!F$47,"▲","-")),2)</f>
        <v>19.71</v>
      </c>
      <c r="C20" s="174">
        <f>ROUND(VALUE(SUBSTITUTE(実質収支比率等に係る経年分析!G$47,"▲","-")),2)</f>
        <v>19.28</v>
      </c>
      <c r="D20" s="174">
        <f>ROUND(VALUE(SUBSTITUTE(実質収支比率等に係る経年分析!H$47,"▲","-")),2)</f>
        <v>18.78</v>
      </c>
      <c r="E20" s="174">
        <f>ROUND(VALUE(SUBSTITUTE(実質収支比率等に係る経年分析!I$47,"▲","-")),2)</f>
        <v>19.170000000000002</v>
      </c>
      <c r="F20" s="174">
        <f>ROUND(VALUE(SUBSTITUTE(実質収支比率等に係る経年分析!J$47,"▲","-")),2)</f>
        <v>19.02</v>
      </c>
    </row>
    <row r="21" spans="1:11" x14ac:dyDescent="0.2">
      <c r="A21" s="174" t="s">
        <v>54</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1.4</v>
      </c>
      <c r="D21" s="174">
        <f>IF(ISNUMBER(VALUE(SUBSTITUTE(実質収支比率等に係る経年分析!H$49,"▲","-"))),ROUND(VALUE(SUBSTITUTE(実質収支比率等に係る経年分析!H$49,"▲","-")),2),NA())</f>
        <v>-1.47</v>
      </c>
      <c r="E21" s="174">
        <f>IF(ISNUMBER(VALUE(SUBSTITUTE(実質収支比率等に係る経年分析!I$49,"▲","-"))),ROUND(VALUE(SUBSTITUTE(実質収支比率等に係る経年分析!I$49,"▲","-")),2),NA())</f>
        <v>-0.59</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笛吹市簡易水道事業会計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農業集落排水特別会計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2.2599999999999998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1.57</v>
      </c>
    </row>
    <row r="33" spans="1:16" x14ac:dyDescent="0.2">
      <c r="A33" s="175" t="str">
        <f>IF(連結実質赤字比率に係る赤字・黒字の構成分析!C$37="",NA(),連結実質赤字比率に係る赤字・黒字の構成分析!C$37)</f>
        <v>笛吹市営春日居地区温泉給湯事業会計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2.2200000000000002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2.73</v>
      </c>
    </row>
    <row r="34" spans="1:16" x14ac:dyDescent="0.2">
      <c r="A34" s="175" t="str">
        <f>IF(連結実質赤字比率に係る赤字・黒字の構成分析!C$36="",NA(),連結実質赤字比率に係る赤字・黒字の構成分析!C$36)</f>
        <v>笛吹市公共下水道事業会計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2.4900000000000002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4.66</v>
      </c>
    </row>
    <row r="35" spans="1:16" x14ac:dyDescent="0.2">
      <c r="A35" s="175" t="str">
        <f>IF(連結実質赤字比率に係る赤字・黒字の構成分析!C$35="",NA(),連結実質赤字比率に係る赤字・黒字の構成分析!C$35)</f>
        <v>笛吹市水道事業会計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3779</v>
      </c>
      <c r="E42" s="176"/>
      <c r="F42" s="176"/>
      <c r="G42" s="176">
        <f>'実質公債費比率（分子）の構造'!L$52</f>
        <v>3822</v>
      </c>
      <c r="H42" s="176"/>
      <c r="I42" s="176"/>
      <c r="J42" s="176">
        <f>'実質公債費比率（分子）の構造'!M$52</f>
        <v>3770</v>
      </c>
      <c r="K42" s="176"/>
      <c r="L42" s="176"/>
      <c r="M42" s="176">
        <f>'実質公債費比率（分子）の構造'!N$52</f>
        <v>3735</v>
      </c>
      <c r="N42" s="176"/>
      <c r="O42" s="176"/>
      <c r="P42" s="176">
        <f>'実質公債費比率（分子）の構造'!O$52</f>
        <v>3544</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9</v>
      </c>
      <c r="C44" s="176"/>
      <c r="D44" s="176"/>
      <c r="E44" s="176">
        <f>'実質公債費比率（分子）の構造'!L$50</f>
        <v>8</v>
      </c>
      <c r="F44" s="176"/>
      <c r="G44" s="176"/>
      <c r="H44" s="176">
        <f>'実質公債費比率（分子）の構造'!M$50</f>
        <v>2</v>
      </c>
      <c r="I44" s="176"/>
      <c r="J44" s="176"/>
      <c r="K44" s="176">
        <f>'実質公債費比率（分子）の構造'!N$50</f>
        <v>1</v>
      </c>
      <c r="L44" s="176"/>
      <c r="M44" s="176"/>
      <c r="N44" s="176" t="str">
        <f>'実質公債費比率（分子）の構造'!O$50</f>
        <v>-</v>
      </c>
      <c r="O44" s="176"/>
      <c r="P44" s="176"/>
    </row>
    <row r="45" spans="1:16" x14ac:dyDescent="0.2">
      <c r="A45" s="176" t="s">
        <v>63</v>
      </c>
      <c r="B45" s="176">
        <f>'実質公債費比率（分子）の構造'!K$49</f>
        <v>23</v>
      </c>
      <c r="C45" s="176"/>
      <c r="D45" s="176"/>
      <c r="E45" s="176">
        <f>'実質公債費比率（分子）の構造'!L$49</f>
        <v>23</v>
      </c>
      <c r="F45" s="176"/>
      <c r="G45" s="176"/>
      <c r="H45" s="176">
        <f>'実質公債費比率（分子）の構造'!M$49</f>
        <v>25</v>
      </c>
      <c r="I45" s="176"/>
      <c r="J45" s="176"/>
      <c r="K45" s="176">
        <f>'実質公債費比率（分子）の構造'!N$49</f>
        <v>16</v>
      </c>
      <c r="L45" s="176"/>
      <c r="M45" s="176"/>
      <c r="N45" s="176">
        <f>'実質公債費比率（分子）の構造'!O$49</f>
        <v>16</v>
      </c>
      <c r="O45" s="176"/>
      <c r="P45" s="176"/>
    </row>
    <row r="46" spans="1:16" x14ac:dyDescent="0.2">
      <c r="A46" s="176" t="s">
        <v>64</v>
      </c>
      <c r="B46" s="176">
        <f>'実質公債費比率（分子）の構造'!K$48</f>
        <v>1082</v>
      </c>
      <c r="C46" s="176"/>
      <c r="D46" s="176"/>
      <c r="E46" s="176">
        <f>'実質公債費比率（分子）の構造'!L$48</f>
        <v>1022</v>
      </c>
      <c r="F46" s="176"/>
      <c r="G46" s="176"/>
      <c r="H46" s="176">
        <f>'実質公債費比率（分子）の構造'!M$48</f>
        <v>919</v>
      </c>
      <c r="I46" s="176"/>
      <c r="J46" s="176"/>
      <c r="K46" s="176">
        <f>'実質公債費比率（分子）の構造'!N$48</f>
        <v>854</v>
      </c>
      <c r="L46" s="176"/>
      <c r="M46" s="176"/>
      <c r="N46" s="176">
        <f>'実質公債費比率（分子）の構造'!O$48</f>
        <v>754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4129</v>
      </c>
      <c r="C49" s="176"/>
      <c r="D49" s="176"/>
      <c r="E49" s="176">
        <f>'実質公債費比率（分子）の構造'!L$45</f>
        <v>3952</v>
      </c>
      <c r="F49" s="176"/>
      <c r="G49" s="176"/>
      <c r="H49" s="176">
        <f>'実質公債費比率（分子）の構造'!M$45</f>
        <v>4033</v>
      </c>
      <c r="I49" s="176"/>
      <c r="J49" s="176"/>
      <c r="K49" s="176">
        <f>'実質公債費比率（分子）の構造'!N$45</f>
        <v>4056</v>
      </c>
      <c r="L49" s="176"/>
      <c r="M49" s="176"/>
      <c r="N49" s="176">
        <f>'実質公債費比率（分子）の構造'!O$45</f>
        <v>3997</v>
      </c>
      <c r="O49" s="176"/>
      <c r="P49" s="176"/>
    </row>
    <row r="50" spans="1:16" x14ac:dyDescent="0.2">
      <c r="A50" s="176" t="s">
        <v>67</v>
      </c>
      <c r="B50" s="176" t="e">
        <f>NA()</f>
        <v>#N/A</v>
      </c>
      <c r="C50" s="176">
        <f>IF(ISNUMBER('実質公債費比率（分子）の構造'!K$53),'実質公債費比率（分子）の構造'!K$53,NA())</f>
        <v>1464</v>
      </c>
      <c r="D50" s="176" t="e">
        <f>NA()</f>
        <v>#N/A</v>
      </c>
      <c r="E50" s="176" t="e">
        <f>NA()</f>
        <v>#N/A</v>
      </c>
      <c r="F50" s="176">
        <f>IF(ISNUMBER('実質公債費比率（分子）の構造'!L$53),'実質公債費比率（分子）の構造'!L$53,NA())</f>
        <v>1183</v>
      </c>
      <c r="G50" s="176" t="e">
        <f>NA()</f>
        <v>#N/A</v>
      </c>
      <c r="H50" s="176" t="e">
        <f>NA()</f>
        <v>#N/A</v>
      </c>
      <c r="I50" s="176">
        <f>IF(ISNUMBER('実質公債費比率（分子）の構造'!M$53),'実質公債費比率（分子）の構造'!M$53,NA())</f>
        <v>1209</v>
      </c>
      <c r="J50" s="176" t="e">
        <f>NA()</f>
        <v>#N/A</v>
      </c>
      <c r="K50" s="176" t="e">
        <f>NA()</f>
        <v>#N/A</v>
      </c>
      <c r="L50" s="176">
        <f>IF(ISNUMBER('実質公債費比率（分子）の構造'!N$53),'実質公債費比率（分子）の構造'!N$53,NA())</f>
        <v>1192</v>
      </c>
      <c r="M50" s="176" t="e">
        <f>NA()</f>
        <v>#N/A</v>
      </c>
      <c r="N50" s="176" t="e">
        <f>NA()</f>
        <v>#N/A</v>
      </c>
      <c r="O50" s="176">
        <f>IF(ISNUMBER('実質公債費比率（分子）の構造'!O$53),'実質公債費比率（分子）の構造'!O$53,NA())</f>
        <v>1223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38917</v>
      </c>
      <c r="E56" s="175"/>
      <c r="F56" s="175"/>
      <c r="G56" s="175">
        <f>'将来負担比率（分子）の構造'!J$52</f>
        <v>38116</v>
      </c>
      <c r="H56" s="175"/>
      <c r="I56" s="175"/>
      <c r="J56" s="175">
        <f>'将来負担比率（分子）の構造'!K$52</f>
        <v>36721</v>
      </c>
      <c r="K56" s="175"/>
      <c r="L56" s="175"/>
      <c r="M56" s="175">
        <f>'将来負担比率（分子）の構造'!L$52</f>
        <v>34558</v>
      </c>
      <c r="N56" s="175"/>
      <c r="O56" s="175"/>
      <c r="P56" s="175">
        <f>'将来負担比率（分子）の構造'!M$52</f>
        <v>32846</v>
      </c>
    </row>
    <row r="57" spans="1:16" x14ac:dyDescent="0.2">
      <c r="A57" s="175" t="s">
        <v>42</v>
      </c>
      <c r="B57" s="175"/>
      <c r="C57" s="175"/>
      <c r="D57" s="175">
        <f>'将来負担比率（分子）の構造'!I$51</f>
        <v>453</v>
      </c>
      <c r="E57" s="175"/>
      <c r="F57" s="175"/>
      <c r="G57" s="175">
        <f>'将来負担比率（分子）の構造'!J$51</f>
        <v>424</v>
      </c>
      <c r="H57" s="175"/>
      <c r="I57" s="175"/>
      <c r="J57" s="175">
        <f>'将来負担比率（分子）の構造'!K$51</f>
        <v>408</v>
      </c>
      <c r="K57" s="175"/>
      <c r="L57" s="175"/>
      <c r="M57" s="175">
        <f>'将来負担比率（分子）の構造'!L$51</f>
        <v>387</v>
      </c>
      <c r="N57" s="175"/>
      <c r="O57" s="175"/>
      <c r="P57" s="175">
        <f>'将来負担比率（分子）の構造'!M$51</f>
        <v>348</v>
      </c>
    </row>
    <row r="58" spans="1:16" x14ac:dyDescent="0.2">
      <c r="A58" s="175" t="s">
        <v>41</v>
      </c>
      <c r="B58" s="175"/>
      <c r="C58" s="175"/>
      <c r="D58" s="175">
        <f>'将来負担比率（分子）の構造'!I$50</f>
        <v>14143</v>
      </c>
      <c r="E58" s="175"/>
      <c r="F58" s="175"/>
      <c r="G58" s="175">
        <f>'将来負担比率（分子）の構造'!J$50</f>
        <v>15608</v>
      </c>
      <c r="H58" s="175"/>
      <c r="I58" s="175"/>
      <c r="J58" s="175">
        <f>'将来負担比率（分子）の構造'!K$50</f>
        <v>17600</v>
      </c>
      <c r="K58" s="175"/>
      <c r="L58" s="175"/>
      <c r="M58" s="175">
        <f>'将来負担比率（分子）の構造'!L$50</f>
        <v>17379</v>
      </c>
      <c r="N58" s="175"/>
      <c r="O58" s="175"/>
      <c r="P58" s="175">
        <f>'将来負担比率（分子）の構造'!M$50</f>
        <v>18921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13</v>
      </c>
      <c r="C61" s="175"/>
      <c r="D61" s="175"/>
      <c r="E61" s="175">
        <f>'将来負担比率（分子）の構造'!J$46</f>
        <v>9</v>
      </c>
      <c r="F61" s="175"/>
      <c r="G61" s="175"/>
      <c r="H61" s="175">
        <f>'将来負担比率（分子）の構造'!K$46</f>
        <v>6</v>
      </c>
      <c r="I61" s="175"/>
      <c r="J61" s="175"/>
      <c r="K61" s="175">
        <f>'将来負担比率（分子）の構造'!L$46</f>
        <v>3</v>
      </c>
      <c r="L61" s="175"/>
      <c r="M61" s="175"/>
      <c r="N61" s="175">
        <f>'将来負担比率（分子）の構造'!M$46</f>
        <v>2</v>
      </c>
      <c r="O61" s="175"/>
      <c r="P61" s="175"/>
    </row>
    <row r="62" spans="1:16" x14ac:dyDescent="0.2">
      <c r="A62" s="175" t="s">
        <v>35</v>
      </c>
      <c r="B62" s="175">
        <f>'将来負担比率（分子）の構造'!I$45</f>
        <v>4837</v>
      </c>
      <c r="C62" s="175"/>
      <c r="D62" s="175"/>
      <c r="E62" s="175">
        <f>'将来負担比率（分子）の構造'!J$45</f>
        <v>4867</v>
      </c>
      <c r="F62" s="175"/>
      <c r="G62" s="175"/>
      <c r="H62" s="175">
        <f>'将来負担比率（分子）の構造'!K$45</f>
        <v>4812</v>
      </c>
      <c r="I62" s="175"/>
      <c r="J62" s="175"/>
      <c r="K62" s="175">
        <f>'将来負担比率（分子）の構造'!L$45</f>
        <v>4797</v>
      </c>
      <c r="L62" s="175"/>
      <c r="M62" s="175"/>
      <c r="N62" s="175">
        <f>'将来負担比率（分子）の構造'!M$45</f>
        <v>4750</v>
      </c>
      <c r="O62" s="175"/>
      <c r="P62" s="175"/>
    </row>
    <row r="63" spans="1:16" x14ac:dyDescent="0.2">
      <c r="A63" s="175" t="s">
        <v>34</v>
      </c>
      <c r="B63" s="175">
        <f>'将来負担比率（分子）の構造'!I$44</f>
        <v>193</v>
      </c>
      <c r="C63" s="175"/>
      <c r="D63" s="175"/>
      <c r="E63" s="175">
        <f>'将来負担比率（分子）の構造'!J$44</f>
        <v>172</v>
      </c>
      <c r="F63" s="175"/>
      <c r="G63" s="175"/>
      <c r="H63" s="175">
        <f>'将来負担比率（分子）の構造'!K$44</f>
        <v>198</v>
      </c>
      <c r="I63" s="175"/>
      <c r="J63" s="175"/>
      <c r="K63" s="175">
        <f>'将来負担比率（分子）の構造'!L$44</f>
        <v>181</v>
      </c>
      <c r="L63" s="175"/>
      <c r="M63" s="175"/>
      <c r="N63" s="175">
        <f>'将来負担比率（分子）の構造'!M$44</f>
        <v>178</v>
      </c>
      <c r="O63" s="175"/>
      <c r="P63" s="175"/>
    </row>
    <row r="64" spans="1:16" x14ac:dyDescent="0.2">
      <c r="A64" s="175" t="s">
        <v>33</v>
      </c>
      <c r="B64" s="175">
        <f>'将来負担比率（分子）の構造'!I$43</f>
        <v>13795</v>
      </c>
      <c r="C64" s="175"/>
      <c r="D64" s="175"/>
      <c r="E64" s="175">
        <f>'将来負担比率（分子）の構造'!J$43</f>
        <v>11823</v>
      </c>
      <c r="F64" s="175"/>
      <c r="G64" s="175"/>
      <c r="H64" s="175">
        <f>'将来負担比率（分子）の構造'!K$43</f>
        <v>9992</v>
      </c>
      <c r="I64" s="175"/>
      <c r="J64" s="175"/>
      <c r="K64" s="175">
        <f>'将来負担比率（分子）の構造'!L$43</f>
        <v>8119</v>
      </c>
      <c r="L64" s="175"/>
      <c r="M64" s="175"/>
      <c r="N64" s="175">
        <f>'将来負担比率（分子）の構造'!M$43</f>
        <v>7030</v>
      </c>
      <c r="O64" s="175"/>
      <c r="P64" s="175"/>
    </row>
    <row r="65" spans="1:16" x14ac:dyDescent="0.2">
      <c r="A65" s="175" t="s">
        <v>32</v>
      </c>
      <c r="B65" s="175">
        <f>'将来負担比率（分子）の構造'!I$42</f>
        <v>791</v>
      </c>
      <c r="C65" s="175"/>
      <c r="D65" s="175"/>
      <c r="E65" s="175">
        <f>'将来負担比率（分子）の構造'!J$42</f>
        <v>730</v>
      </c>
      <c r="F65" s="175"/>
      <c r="G65" s="175"/>
      <c r="H65" s="175">
        <f>'将来負担比率（分子）の構造'!K$42</f>
        <v>670</v>
      </c>
      <c r="I65" s="175"/>
      <c r="J65" s="175"/>
      <c r="K65" s="175">
        <f>'将来負担比率（分子）の構造'!L$42</f>
        <v>613</v>
      </c>
      <c r="L65" s="175"/>
      <c r="M65" s="175"/>
      <c r="N65" s="175">
        <f>'将来負担比率（分子）の構造'!M$42</f>
        <v>557</v>
      </c>
      <c r="O65" s="175"/>
      <c r="P65" s="175"/>
    </row>
    <row r="66" spans="1:16" x14ac:dyDescent="0.2">
      <c r="A66" s="175" t="s">
        <v>31</v>
      </c>
      <c r="B66" s="175">
        <f>'将来負担比率（分子）の構造'!I$41</f>
        <v>41168</v>
      </c>
      <c r="C66" s="175"/>
      <c r="D66" s="175"/>
      <c r="E66" s="175">
        <f>'将来負担比率（分子）の構造'!J$41</f>
        <v>40423</v>
      </c>
      <c r="F66" s="175"/>
      <c r="G66" s="175"/>
      <c r="H66" s="175">
        <f>'将来負担比率（分子）の構造'!K$41</f>
        <v>39948</v>
      </c>
      <c r="I66" s="175"/>
      <c r="J66" s="175"/>
      <c r="K66" s="175">
        <f>'将来負担比率（分子）の構造'!L$41</f>
        <v>38397</v>
      </c>
      <c r="L66" s="175"/>
      <c r="M66" s="175"/>
      <c r="N66" s="175">
        <f>'将来負担比率（分子）の構造'!M$41</f>
        <v>36482</v>
      </c>
      <c r="O66" s="175"/>
      <c r="P66" s="175"/>
    </row>
    <row r="67" spans="1:16" x14ac:dyDescent="0.2">
      <c r="A67" s="175" t="s">
        <v>71</v>
      </c>
      <c r="B67" s="175" t="e">
        <f>NA()</f>
        <v>#N/A</v>
      </c>
      <c r="C67" s="175">
        <f>IF(ISNUMBER('将来負担比率（分子）の構造'!I$53), IF('将来負担比率（分子）の構造'!I$53 &lt; 0, 0, '将来負担比率（分子）の構造'!I$53), NA())</f>
        <v>7283</v>
      </c>
      <c r="D67" s="175" t="e">
        <f>NA()</f>
        <v>#N/A</v>
      </c>
      <c r="E67" s="175" t="e">
        <f>NA()</f>
        <v>#N/A</v>
      </c>
      <c r="F67" s="175">
        <f>IF(ISNUMBER('将来負担比率（分子）の構造'!J$53), IF('将来負担比率（分子）の構造'!J$53 &lt; 0, 0, '将来負担比率（分子）の構造'!J$53), NA())</f>
        <v>3876</v>
      </c>
      <c r="G67" s="175" t="e">
        <f>NA()</f>
        <v>#N/A</v>
      </c>
      <c r="H67" s="175" t="e">
        <f>NA()</f>
        <v>#N/A</v>
      </c>
      <c r="I67" s="175">
        <f>IF(ISNUMBER('将来負担比率（分子）の構造'!K$53), IF('将来負担比率（分子）の構造'!K$53 &lt; 0, 0, '将来負担比率（分子）の構造'!K$53), NA())</f>
        <v>897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3730</v>
      </c>
      <c r="C72" s="179">
        <f>基金残高に係る経年分析!G55</f>
        <v>3730</v>
      </c>
      <c r="D72" s="179">
        <f>基金残高に係る経年分析!H55</f>
        <v>3732</v>
      </c>
    </row>
    <row r="73" spans="1:16" x14ac:dyDescent="0.2">
      <c r="A73" s="178" t="s">
        <v>74</v>
      </c>
      <c r="B73" s="179">
        <f>基金残高に係る経年分析!F56</f>
        <v>1796</v>
      </c>
      <c r="C73" s="179">
        <f>基金残高に係る経年分析!G56</f>
        <v>1796</v>
      </c>
      <c r="D73" s="179">
        <f>基金残高に係る経年分析!H56</f>
        <v>1481</v>
      </c>
    </row>
    <row r="74" spans="1:16" x14ac:dyDescent="0.2">
      <c r="A74" s="178" t="s">
        <v>75</v>
      </c>
      <c r="B74" s="179">
        <f>基金残高に係る経年分析!F57</f>
        <v>14349</v>
      </c>
      <c r="C74" s="179">
        <f>基金残高に係る経年分析!G57</f>
        <v>14144</v>
      </c>
      <c r="D74" s="179">
        <f>基金残高に係る経年分析!H57</f>
        <v>14982</v>
      </c>
    </row>
  </sheetData>
  <sheetProtection algorithmName="SHA-512" hashValue="b1Y/+n+YQOREVHTIQShBOh4ITboW1HbPfaUCnNZtAr7eLCq9mw0qQyGRIcf2x1kikAyNQGo+7KE13ZNhhAo5Ww==" saltValue="+qegiJfSriR3XuXiDdBY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2025-03-19T03:58:24Z</cp:lastPrinted>
  <dcterms:created xsi:type="dcterms:W3CDTF">2025-02-19T02:22:12Z</dcterms:created>
  <dcterms:modified xsi:type="dcterms:W3CDTF">2025-03-19T03:58:30Z</dcterms:modified>
  <cp:category/>
</cp:coreProperties>
</file>