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4B395655-F579-4FE0-A144-DC42595CF421}"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C36" i="10"/>
  <c r="BE35" i="10"/>
  <c r="BE34" i="10"/>
  <c r="C34" i="10"/>
  <c r="C35" i="10" s="1"/>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<sst xmlns="http://schemas.openxmlformats.org/spreadsheetml/2006/main" count="1129" uniqueCount="589">
  <si>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</si>
  <si>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</si>
  <si>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</si>
  <si>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</si>
  <si>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</si>
  <si>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</si>
  <si>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</si>
  <si>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</si>
  <si>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</si>
  <si>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</si>
  <si>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</si>
  <si>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</si>
  <si>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</si>
  <si>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</si>
  <si>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</si>
  <si>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</si>
  <si>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</si>
  <si>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</si>
  <si>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</si>
  <si>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</si>
  <si>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</si>
  <si>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</si>
  <si>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</si>
  <si>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</si>
  <si>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</si>
  <si>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</si>
  <si>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</si>
  <si>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</si>
  <si>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</si>
  <si>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</si>
  <si>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</si>
  <si>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</si>
  <si>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</si>
  <si>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</si>
  <si>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</si>
  <si>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</si>
  <si>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</si>
  <si>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</si>
  <si>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</si>
  <si>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</si>
  <si>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</si>
  <si>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</si>
  <si>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</si>
  <si>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</si>
  <si>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</si>
  <si>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</si>
  <si>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</si>
  <si>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</si>
  <si>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</si>
  <si>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</si>
  <si>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</si>
  <si>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</si>
  <si>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</si>
  <si>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</si>
  <si>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</si>
  <si>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</si>
  <si>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</si>
  <si>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</si>
  <si>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</si>
  <si>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</si>
  <si>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</si>
  <si>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</si>
  <si>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</si>
  <si>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</si>
  <si>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</si>
  <si>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</si>
  <si>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</si>
  <si>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</si>
  <si>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</si>
  <si>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</si>
  <si>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</si>
  <si>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</si>
  <si>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</si>
  <si>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</si>
  <si>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</si>
  <si>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</si>
  <si>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</si>
  <si>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</si>
  <si>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</si>
  <si>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</si>
  <si>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</si>
  <si>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</si>
  <si>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</si>
  <si>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</si>
  <si>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</si>
  <si>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</si>
  <si>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</si>
  <si>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</si>
  <si>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</si>
  <si>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</si>
  <si>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</si>
  <si>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</si>
  <si>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</si>
  <si>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</si>
  <si>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富士吉田市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</si>
  <si>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</si>
  <si>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</si>
  <si>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</si>
  <si>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</si>
  <si>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</si>
  <si>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</si>
  <si>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</si>
  <si>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</si>
  <si>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</si>
  <si>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</si>
  <si>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</si>
  <si>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</si>
  <si>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</si>
  <si>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</si>
  <si>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</si>
  <si>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</si>
  <si>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</si>
  <si>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</si>
  <si>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</si>
  <si>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</si>
  <si>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</si>
  <si>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</si>
  <si>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</si>
  <si>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</si>
  <si>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</si>
  <si>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</si>
  <si>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</si>
  <si>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</si>
  <si>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</si>
  <si>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</si>
  <si>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</si>
  <si>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</si>
  <si>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</si>
  <si>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</si>
  <si>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</si>
  <si>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</si>
  <si>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</si>
  <si>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</si>
  <si>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</si>
  <si>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</si>
  <si>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</si>
  <si>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</si>
  <si>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</si>
  <si>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</si>
  <si>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</si>
  <si>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</si>
  <si>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</si>
  <si>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</si>
  <si>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</si>
  <si>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</si>
  <si>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</si>
  <si>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</si>
  <si>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</si>
  <si>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</si>
  <si>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</si>
  <si>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</si>
  <si>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</si>
  <si>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</si>
  <si>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</si>
  <si>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</si>
  <si>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</si>
  <si>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</si>
  <si>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</si>
  <si>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</si>
  <si>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</si>
  <si>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</si>
  <si>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</si>
  <si>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</si>
  <si>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</si>
  <si>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</si>
  <si>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</si>
  <si>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</si>
  <si>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</si>
  <si>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</si>
  <si>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</si>
  <si>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</si>
  <si>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</si>
  <si>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</si>
  <si>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</si>
  <si>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</si>
  <si>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</si>
  <si>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</si>
  <si>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</si>
  <si>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</si>
  <si>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</si>
  <si>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</si>
  <si>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</si>
  <si>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</si>
  <si>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</si>
  <si>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</si>
  <si>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</si>
  <si>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</si>
  <si>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</si>
  <si>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</si>
  <si>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</si>
  <si>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</si>
  <si>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</si>
  <si>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</si>
  <si>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</si>
  <si>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</si>
  <si>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</si>
  <si>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</si>
  <si>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</si>
  <si>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</si>
  <si>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</si>
  <si>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</si>
  <si>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</si>
  <si>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</si>
  <si>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</si>
  <si>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山梨県富士吉田市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</si>
  <si>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</si>
  <si>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</si>
  <si>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</si>
  <si>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</si>
  <si>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</si>
  <si>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</si>
  <si>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</si>
  <si>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</si>
  <si>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</si>
  <si>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</si>
  <si>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</si>
  <si>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</si>
  <si>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</si>
  <si>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</si>
  <si>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</si>
  <si>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</si>
  <si>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</si>
  <si>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</si>
  <si>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</si>
  <si>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</si>
  <si>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</si>
  <si>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</si>
  <si>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</si>
  <si>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</si>
  <si>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</si>
  <si>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</si>
  <si>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</si>
  <si>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</si>
  <si>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</si>
  <si>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</si>
  <si>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</si>
  <si>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</si>
  <si>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</si>
  <si>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</si>
  <si>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</si>
  <si>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</si>
  <si>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</si>
  <si>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</si>
  <si>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</si>
  <si>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</si>
  <si>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</si>
  <si>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</si>
  <si>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</si>
  <si>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</si>
  <si>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</si>
  <si>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</si>
  <si>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</si>
  <si>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</si>
  <si>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</si>
  <si>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</si>
  <si>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</si>
  <si>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</si>
  <si>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</si>
  <si>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</si>
  <si>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</si>
  <si>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</si>
  <si>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</si>
  <si>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</si>
  <si>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</si>
  <si>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</si>
  <si>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</si>
  <si>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</si>
  <si>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</si>
  <si>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</si>
  <si>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</si>
  <si>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</si>
  <si>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</si>
  <si>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</si>
  <si>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</si>
  <si>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</si>
  <si>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</si>
  <si>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</si>
  <si>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</si>
  <si>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</si>
  <si>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</si>
  <si>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</si>
  <si>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</si>
  <si>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</si>
  <si>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</si>
  <si>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</si>
  <si>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</si>
  <si>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</si>
  <si>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</si>
  <si>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</si>
  <si>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</si>
  <si>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</si>
  <si>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</si>
  <si>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</si>
  <si>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</si>
  <si>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</si>
  <si>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</si>
  <si>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</si>
  <si>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</si>
  <si>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</si>
  <si>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</si>
  <si>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</si>
  <si>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</si>
  <si>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</si>
  <si>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</si>
  <si>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</si>
  <si>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</si>
  <si>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</si>
  <si>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</si>
  <si>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</si>
  <si>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</si>
  <si>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</si>
  <si>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</si>
  <si>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</si>
  <si>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</si>
  <si>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</si>
  <si>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</si>
  <si>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</si>
  <si>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</si>
  <si>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</si>
  <si>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</si>
  <si>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</si>
  <si>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</si>
  <si>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</si>
  <si>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</si>
  <si>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</si>
  <si>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</si>
  <si>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</si>
  <si>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</si>
  <si>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</si>
  <si>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</si>
  <si>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</si>
  <si>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</si>
  <si>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</si>
  <si>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</si>
  <si>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</si>
  <si>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</si>
  <si>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</si>
  <si>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</si>
  <si>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</si>
  <si>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</si>
  <si>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</si>
  <si>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</si>
  <si>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</si>
  <si>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</si>
  <si>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</si>
  <si>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</si>
  <si>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</si>
  <si>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</si>
  <si>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</si>
  <si>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</si>
  <si>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</si>
  <si>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</si>
  <si>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</si>
  <si>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</si>
  <si>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</si>
  <si>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山梨県富士吉田市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</si>
  <si>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</si>
  <si>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</si>
  <si>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</si>
  <si>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</si>
  <si>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</si>
  <si>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</si>
  <si>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</si>
  <si>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</si>
  <si>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</si>
  <si>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</si>
  <si>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</si>
  <si>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</si>
  <si>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</si>
  <si>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</si>
  <si>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</si>
  <si>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</si>
  <si>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</si>
  <si>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</si>
  <si>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</si>
  <si>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</si>
  <si>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</si>
  <si>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</si>
  <si>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</si>
  <si>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</si>
  <si>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</si>
  <si>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</si>
  <si>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</si>
  <si>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</si>
  <si>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</si>
  <si>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</si>
  <si>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</si>
  <si>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</si>
  <si>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</si>
  <si>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</si>
  <si>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</si>
  <si>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</si>
  <si>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</si>
  <si>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</si>
  <si>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</si>
  <si>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</si>
  <si>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市立病院事業会計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</si>
  <si>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</si>
  <si>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</si>
  <si>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</si>
  <si>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</si>
  <si>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</si>
  <si>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</si>
  <si>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</si>
  <si>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</si>
  <si>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</si>
  <si>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</si>
  <si>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</si>
  <si>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</si>
  <si>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</si>
  <si>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</si>
  <si>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</si>
  <si>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</si>
  <si>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</si>
  <si>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</si>
  <si>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</si>
  <si>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</si>
  <si>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</si>
  <si>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</si>
  <si>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</si>
  <si>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</si>
  <si>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</si>
  <si>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</si>
  <si>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</si>
  <si>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</si>
  <si>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</si>
  <si>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</si>
  <si>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</si>
  <si>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</si>
  <si>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</si>
  <si>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</si>
  <si>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</si>
  <si>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</si>
  <si>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</si>
  <si>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</si>
  <si>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</si>
  <si>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</si>
  <si>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</si>
  <si>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</si>
  <si>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</si>
  <si>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</si>
  <si>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</si>
  <si>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</si>
  <si>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</si>
  <si>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</si>
  <si>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</si>
  <si>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</si>
  <si>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</si>
  <si>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</si>
  <si>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</si>
  <si>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</si>
  <si>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</si>
  <si>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</si>
  <si>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</si>
  <si>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</si>
  <si>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</si>
  <si>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</si>
  <si>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</si>
  <si>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</si>
  <si>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</si>
  <si>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</si>
  <si>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</si>
  <si>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</si>
  <si>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</si>
  <si>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</si>
  <si>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</si>
  <si>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</si>
  <si>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</si>
  <si>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</si>
  <si>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</si>
  <si>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</si>
  <si>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</si>
  <si>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</si>
  <si>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</si>
  <si>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</si>
  <si>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</si>
  <si>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</si>
  <si>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</si>
  <si>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</si>
  <si>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</si>
  <si>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</si>
  <si>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</si>
  <si>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</si>
  <si>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</si>
  <si>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</si>
  <si>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</si>
  <si>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</si>
  <si>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</si>
  <si>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</si>
  <si>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</si>
  <si>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</si>
  <si>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</si>
  <si>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</si>
  <si>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</si>
  <si>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</si>
  <si>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</si>
  <si>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</si>
  <si>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</si>
  <si>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</si>
  <si>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</si>
  <si>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</si>
  <si>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</si>
  <si>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</si>
  <si>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</si>
  <si>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</si>
  <si>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</si>
  <si>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</si>
  <si>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</si>
  <si>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</si>
  <si>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</si>
  <si>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</si>
  <si>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</si>
  <si>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</si>
  <si>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</si>
  <si>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</si>
  <si>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</si>
  <si>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</si>
  <si>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</si>
  <si>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</si>
  <si>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</si>
  <si>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</si>
  <si>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</si>
  <si>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</si>
  <si>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</si>
  <si>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</si>
  <si>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</si>
  <si>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</si>
  <si>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</si>
  <si>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</si>
  <si>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</si>
  <si>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</si>
  <si>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</si>
  <si>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</si>
  <si>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2.54</t>
  </si>
  <si>
    <t>▲ 12.84</t>
  </si>
  <si>
    <t>▲ 6.38</t>
  </si>
  <si>
    <t>▲ 8.33</t>
  </si>
  <si>
    <t>市立病院事業会計</t>
  </si>
  <si>
    <t>水道事業会計</t>
  </si>
  <si>
    <t>一般会計</t>
  </si>
  <si>
    <t>下水道事業会計</t>
  </si>
  <si>
    <t>介護保険特別会計</t>
  </si>
  <si>
    <t>国民健康保険特別会計</t>
  </si>
  <si>
    <t>看護専門学校特別会計</t>
  </si>
  <si>
    <t>介護予防支援事業特別会計</t>
  </si>
  <si>
    <t>その他会計（赤字）</t>
  </si>
  <si>
    <t>その他会計（黒字）</t>
  </si>
  <si>
    <t>R01</t>
    <phoneticPr fontId="5"/>
  </si>
  <si>
    <t>R02</t>
    <phoneticPr fontId="5"/>
  </si>
  <si>
    <t>R03</t>
    <phoneticPr fontId="5"/>
  </si>
  <si>
    <t>R04</t>
    <phoneticPr fontId="5"/>
  </si>
  <si>
    <t>R05</t>
    <phoneticPr fontId="5"/>
  </si>
  <si>
    <t>富士吉田市スポーツ協会</t>
    <rPh sb="0" eb="5">
      <t>フジヨシダシ</t>
    </rPh>
    <rPh sb="9" eb="11">
      <t>キョウカイ</t>
    </rPh>
    <phoneticPr fontId="2"/>
  </si>
  <si>
    <t>富士吉田市土地開発公社</t>
    <rPh sb="0" eb="5">
      <t>フジヨシダシ</t>
    </rPh>
    <rPh sb="5" eb="7">
      <t>トチ</t>
    </rPh>
    <rPh sb="7" eb="9">
      <t>カイハツ</t>
    </rPh>
    <rPh sb="9" eb="11">
      <t>コウシャ</t>
    </rPh>
    <phoneticPr fontId="2"/>
  </si>
  <si>
    <t>ふじやまビール</t>
  </si>
  <si>
    <t>ふじよしだ定住促進センター</t>
    <rPh sb="5" eb="7">
      <t>テイジュウ</t>
    </rPh>
    <rPh sb="7" eb="9">
      <t>ソクシン</t>
    </rPh>
    <phoneticPr fontId="2"/>
  </si>
  <si>
    <t>エフエム富士五湖</t>
    <rPh sb="4" eb="8">
      <t>フジゴコ</t>
    </rPh>
    <phoneticPr fontId="2"/>
  </si>
  <si>
    <t>富士五湖広域行政事務組合一般会計</t>
    <rPh sb="0" eb="4">
      <t>フジゴコ</t>
    </rPh>
    <rPh sb="4" eb="6">
      <t>コウイキ</t>
    </rPh>
    <rPh sb="6" eb="8">
      <t>ギョウセイ</t>
    </rPh>
    <rPh sb="8" eb="10">
      <t>ジム</t>
    </rPh>
    <rPh sb="10" eb="12">
      <t>クミアイ</t>
    </rPh>
    <rPh sb="12" eb="14">
      <t>イッパン</t>
    </rPh>
    <rPh sb="14" eb="16">
      <t>カイケイ</t>
    </rPh>
    <phoneticPr fontId="2"/>
  </si>
  <si>
    <t>富士五湖広域行政事務組合富士五湖聖苑特別会計</t>
    <rPh sb="0" eb="4">
      <t>フジゴコ</t>
    </rPh>
    <rPh sb="4" eb="6">
      <t>コウイキ</t>
    </rPh>
    <rPh sb="6" eb="8">
      <t>ギョウセイ</t>
    </rPh>
    <rPh sb="8" eb="10">
      <t>ジム</t>
    </rPh>
    <rPh sb="10" eb="12">
      <t>クミアイ</t>
    </rPh>
    <rPh sb="12" eb="16">
      <t>フジゴコ</t>
    </rPh>
    <rPh sb="16" eb="18">
      <t>セイエン</t>
    </rPh>
    <rPh sb="18" eb="20">
      <t>トクベツ</t>
    </rPh>
    <rPh sb="20" eb="22">
      <t>カイケイ</t>
    </rPh>
    <phoneticPr fontId="2"/>
  </si>
  <si>
    <t>富士吉田市外二ヶ村恩賜県有財産保護組合一般会計</t>
    <rPh sb="0" eb="4">
      <t>フジヨシダ</t>
    </rPh>
    <rPh sb="4" eb="5">
      <t>シ</t>
    </rPh>
    <rPh sb="5" eb="6">
      <t>ホカ</t>
    </rPh>
    <rPh sb="6" eb="7">
      <t>２</t>
    </rPh>
    <rPh sb="8" eb="9">
      <t>ソン</t>
    </rPh>
    <rPh sb="9" eb="11">
      <t>オンシ</t>
    </rPh>
    <rPh sb="11" eb="13">
      <t>ケンユウ</t>
    </rPh>
    <rPh sb="13" eb="15">
      <t>ザイサン</t>
    </rPh>
    <rPh sb="15" eb="17">
      <t>ホゴ</t>
    </rPh>
    <rPh sb="17" eb="19">
      <t>クミアイ</t>
    </rPh>
    <rPh sb="19" eb="21">
      <t>イッパン</t>
    </rPh>
    <rPh sb="21" eb="23">
      <t>カイケイ</t>
    </rPh>
    <phoneticPr fontId="2"/>
  </si>
  <si>
    <t>山梨県市町村総合事務組合一般会計</t>
    <rPh sb="0" eb="3">
      <t>ヤマナシケン</t>
    </rPh>
    <rPh sb="3" eb="6">
      <t>シチョウソン</t>
    </rPh>
    <rPh sb="6" eb="8">
      <t>ソウゴウ</t>
    </rPh>
    <rPh sb="8" eb="10">
      <t>ジム</t>
    </rPh>
    <rPh sb="10" eb="12">
      <t>クミアイ</t>
    </rPh>
    <rPh sb="12" eb="14">
      <t>イッパン</t>
    </rPh>
    <rPh sb="14" eb="16">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</si>
  <si>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2" eb="15">
      <t>デンシカ</t>
    </rPh>
    <rPh sb="15" eb="17">
      <t>ジギョウ</t>
    </rPh>
    <rPh sb="17" eb="18">
      <t>オヨ</t>
    </rPh>
    <rPh sb="19" eb="21">
      <t>カイカン</t>
    </rPh>
    <rPh sb="21" eb="23">
      <t>カンリ</t>
    </rPh>
    <rPh sb="24" eb="26">
      <t>ケンシュウ</t>
    </rPh>
    <rPh sb="26" eb="28">
      <t>ジギョウ</t>
    </rPh>
    <rPh sb="28" eb="30">
      <t>トクベツ</t>
    </rPh>
    <rPh sb="30" eb="32">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</si>
  <si>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2" eb="14">
      <t>イッパン</t>
    </rPh>
    <rPh sb="14" eb="17">
      <t>ハイキブツ</t>
    </rPh>
    <rPh sb="17" eb="19">
      <t>サイシュウ</t>
    </rPh>
    <rPh sb="19" eb="22">
      <t>ショブンジョウ</t>
    </rPh>
    <rPh sb="22" eb="24">
      <t>ジギョウ</t>
    </rPh>
    <rPh sb="24" eb="26">
      <t>トクベツ</t>
    </rPh>
    <rPh sb="26" eb="28">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</si>
  <si>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2" eb="14">
      <t>ニュウサツ</t>
    </rPh>
    <rPh sb="14" eb="16">
      <t>サンカ</t>
    </rPh>
    <rPh sb="16" eb="18">
      <t>シカク</t>
    </rPh>
    <rPh sb="18" eb="20">
      <t>シンサ</t>
    </rPh>
    <rPh sb="20" eb="23">
      <t>ジギョウヒ</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</si>
  <si>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2" eb="14">
      <t>コウツウ</t>
    </rPh>
    <rPh sb="14" eb="16">
      <t>サイガイ</t>
    </rPh>
    <rPh sb="16" eb="18">
      <t>キョウサイ</t>
    </rPh>
    <rPh sb="18" eb="20">
      <t>ジギョウ</t>
    </rPh>
    <rPh sb="20" eb="22">
      <t>トクベツ</t>
    </rPh>
    <rPh sb="22" eb="24">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</si>
  <si>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4" eb="16">
      <t>イッパン</t>
    </rPh>
    <rPh sb="16" eb="18">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</si>
  <si>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</si>
  <si>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富士・東部広域環境事務組合</t>
    <rPh sb="0" eb="2">
      <t>フジ</t>
    </rPh>
    <rPh sb="3" eb="5">
      <t>トウブ</t>
    </rPh>
    <rPh sb="5" eb="13">
      <t>コウイキカンキョウジムクミアイ</t>
    </rPh>
    <phoneticPr fontId="2"/>
  </si>
  <si>
    <t>ふじよしだまちづくり公社</t>
    <rPh sb="10" eb="12">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</si>
  <si>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</si>
  <si>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</si>
  <si>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</si>
  <si>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</si>
  <si>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</si>
  <si>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</si>
  <si>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</si>
  <si>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</si>
  <si>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</si>
  <si>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</si>
  <si>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</si>
  <si>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</si>
  <si>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</si>
  <si>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</si>
  <si>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</si>
  <si>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ふるさと振興基金</t>
    <phoneticPr fontId="5"/>
  </si>
  <si>
    <t>公共施設整備基金</t>
    <phoneticPr fontId="2"/>
  </si>
  <si>
    <t>庁舎整備基金</t>
    <phoneticPr fontId="2"/>
  </si>
  <si>
    <t>教育文化振興基金</t>
    <phoneticPr fontId="2"/>
  </si>
  <si>
    <t>地域福祉基金</t>
    <rPh sb="0" eb="4">
      <t>チイキフクシ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</si>
</sst>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FD50-4D43-84D5-BDF768173B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82795</c:v>
                </c:pt>
                <c:pt idx="1">
                  <c:v>60847</c:v>
                </c:pt>
                <c:pt idx="2">
                  <c:v>55405</c:v>
                </c:pt>
                <c:pt idx="3">
                  <c:v>46611</c:v>
                </c:pt>
                <c:pt idx="4">
                  <c:v>76885</c:v>
                </c:pt>
              </c:numCache>
            </c:numRef>
          </c:val>
          <c:smooth val="0"/>
          <c:extLst>
            <c:ext xmlns:c16="http://schemas.microsoft.com/office/drawing/2014/chart" uri="{C3380CC4-5D6E-409C-BE32-E72D297353CC}">
              <c16:uniqueId val="{00000001-FD50-4D43-84D5-BDF768173B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6.46</c:v>
                </c:pt>
                <c:pt idx="1">
                  <c:v>6.07</c:v>
                </c:pt>
                <c:pt idx="2">
                  <c:v>7.96</c:v>
                </c:pt>
                <c:pt idx="3">
                  <c:v>7.15</c:v>
                </c:pt>
                <c:pt idx="4">
                  <c:v>6.46</c:v>
                </c:pt>
              </c:numCache>
            </c:numRef>
          </c:val>
          <c:extLst>
            <c:ext xmlns:c16="http://schemas.microsoft.com/office/drawing/2014/chart" uri="{C3380CC4-5D6E-409C-BE32-E72D297353CC}">
              <c16:uniqueId val="{00000000-EE9D-47AE-BE51-BE605A6C74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44.01</c:v>
                </c:pt>
                <c:pt idx="1">
                  <c:v>33.200000000000003</c:v>
                </c:pt>
                <c:pt idx="2">
                  <c:v>34.43</c:v>
                </c:pt>
                <c:pt idx="3">
                  <c:v>34.549999999999997</c:v>
                </c:pt>
                <c:pt idx="4">
                  <c:v>29.6</c:v>
                </c:pt>
              </c:numCache>
            </c:numRef>
          </c:val>
          <c:extLst>
            <c:ext xmlns:c16="http://schemas.microsoft.com/office/drawing/2014/chart" uri="{C3380CC4-5D6E-409C-BE32-E72D297353CC}">
              <c16:uniqueId val="{00000001-EE9D-47AE-BE51-BE605A6C74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-2.54</c:v>
                </c:pt>
                <c:pt idx="1">
                  <c:v>-12.84</c:v>
                </c:pt>
                <c:pt idx="2">
                  <c:v>2.27</c:v>
                </c:pt>
                <c:pt idx="3">
                  <c:v>-6.38</c:v>
                </c:pt>
                <c:pt idx="4">
                  <c:v>-8.33</c:v>
                </c:pt>
              </c:numCache>
            </c:numRef>
          </c:val>
          <c:smooth val="0"/>
          <c:extLst>
            <c:ext xmlns:c16="http://schemas.microsoft.com/office/drawing/2014/chart" uri="{C3380CC4-5D6E-409C-BE32-E72D297353CC}">
              <c16:uniqueId val="{00000002-EE9D-47AE-BE51-BE605A6C74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277-42F1-BDA1-9B86AD816F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77-42F1-BDA1-9B86AD816F46}"/>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277-42F1-BDA1-9B86AD816F46}"/>
            </c:ext>
          </c:extLst>
        </c:ser>
        <c:ser>
          <c:idx val="3"/>
          <c:order val="3"/>
          <c:tx>
            <c:strRef>
              <c:f>データシート!$A$30</c:f>
              <c:strCache>
                <c:ptCount val="1"/>
                <c:pt idx="0">
                  <c:v>看護専門学校特別会計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277-42F1-BDA1-9B86AD816F4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0.56000000000000005</c:v>
                </c:pt>
                <c:pt idx="2">
                  <c:v>#N/A</c:v>
                </c:pt>
                <c:pt idx="3">
                  <c:v>0.67</c:v>
                </c:pt>
                <c:pt idx="4">
                  <c:v>#N/A</c:v>
                </c:pt>
                <c:pt idx="5">
                  <c:v>0</c:v>
                </c:pt>
                <c:pt idx="6">
                  <c:v>#N/A</c:v>
                </c:pt>
                <c:pt idx="7">
                  <c:v>0.01</c:v>
                </c:pt>
                <c:pt idx="8">
                  <c:v>#N/A</c:v>
                </c:pt>
                <c:pt idx="9">
                  <c:v>0.08</c:v>
                </c:pt>
              </c:numCache>
            </c:numRef>
          </c:val>
          <c:extLst>
            <c:ext xmlns:c16="http://schemas.microsoft.com/office/drawing/2014/chart" uri="{C3380CC4-5D6E-409C-BE32-E72D297353CC}">
              <c16:uniqueId val="{00000004-5277-42F1-BDA1-9B86AD816F4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1.45</c:v>
                </c:pt>
                <c:pt idx="4">
                  <c:v>#N/A</c:v>
                </c:pt>
                <c:pt idx="5">
                  <c:v>2.1</c:v>
                </c:pt>
                <c:pt idx="6">
                  <c:v>#N/A</c:v>
                </c:pt>
                <c:pt idx="7">
                  <c:v>2.2599999999999998</c:v>
                </c:pt>
                <c:pt idx="8">
                  <c:v>#N/A</c:v>
                </c:pt>
                <c:pt idx="9">
                  <c:v>0.69</c:v>
                </c:pt>
              </c:numCache>
            </c:numRef>
          </c:val>
          <c:extLst>
            <c:ext xmlns:c16="http://schemas.microsoft.com/office/drawing/2014/chart" uri="{C3380CC4-5D6E-409C-BE32-E72D297353CC}">
              <c16:uniqueId val="{00000005-5277-42F1-BDA1-9B86AD816F4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0.85</c:v>
                </c:pt>
                <c:pt idx="4">
                  <c:v>#N/A</c:v>
                </c:pt>
                <c:pt idx="5">
                  <c:v>1.64</c:v>
                </c:pt>
                <c:pt idx="6">
                  <c:v>#N/A</c:v>
                </c:pt>
                <c:pt idx="7">
                  <c:v>2.4300000000000002</c:v>
                </c:pt>
                <c:pt idx="8">
                  <c:v>#N/A</c:v>
                </c:pt>
                <c:pt idx="9">
                  <c:v>2.92</c:v>
                </c:pt>
              </c:numCache>
            </c:numRef>
          </c:val>
          <c:extLst>
            <c:ext xmlns:c16="http://schemas.microsoft.com/office/drawing/2014/chart" uri="{C3380CC4-5D6E-409C-BE32-E72D297353CC}">
              <c16:uniqueId val="{00000006-5277-42F1-BDA1-9B86AD816F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6.45</c:v>
                </c:pt>
                <c:pt idx="2">
                  <c:v>#N/A</c:v>
                </c:pt>
                <c:pt idx="3">
                  <c:v>6.06</c:v>
                </c:pt>
                <c:pt idx="4">
                  <c:v>#N/A</c:v>
                </c:pt>
                <c:pt idx="5">
                  <c:v>7.96</c:v>
                </c:pt>
                <c:pt idx="6">
                  <c:v>#N/A</c:v>
                </c:pt>
                <c:pt idx="7">
                  <c:v>7.15</c:v>
                </c:pt>
                <c:pt idx="8">
                  <c:v>#N/A</c:v>
                </c:pt>
                <c:pt idx="9">
                  <c:v>6.46</c:v>
                </c:pt>
              </c:numCache>
            </c:numRef>
          </c:val>
          <c:extLst>
            <c:ext xmlns:c16="http://schemas.microsoft.com/office/drawing/2014/chart" uri="{C3380CC4-5D6E-409C-BE32-E72D297353CC}">
              <c16:uniqueId val="{00000007-5277-42F1-BDA1-9B86AD816F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5.97</c:v>
                </c:pt>
                <c:pt idx="2">
                  <c:v>#N/A</c:v>
                </c:pt>
                <c:pt idx="3">
                  <c:v>6.61</c:v>
                </c:pt>
                <c:pt idx="4">
                  <c:v>#N/A</c:v>
                </c:pt>
                <c:pt idx="5">
                  <c:v>6.8</c:v>
                </c:pt>
                <c:pt idx="6">
                  <c:v>#N/A</c:v>
                </c:pt>
                <c:pt idx="7">
                  <c:v>7.27</c:v>
                </c:pt>
                <c:pt idx="8">
                  <c:v>#N/A</c:v>
                </c:pt>
                <c:pt idx="9">
                  <c:v>7.09</c:v>
                </c:pt>
              </c:numCache>
            </c:numRef>
          </c:val>
          <c:extLst>
            <c:ext xmlns:c16="http://schemas.microsoft.com/office/drawing/2014/chart" uri="{C3380CC4-5D6E-409C-BE32-E72D297353CC}">
              <c16:uniqueId val="{00000008-5277-42F1-BDA1-9B86AD816F46}"/>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17.34</c:v>
                </c:pt>
                <c:pt idx="2">
                  <c:v>#N/A</c:v>
                </c:pt>
                <c:pt idx="3">
                  <c:v>16.89</c:v>
                </c:pt>
                <c:pt idx="4">
                  <c:v>#N/A</c:v>
                </c:pt>
                <c:pt idx="5">
                  <c:v>18.29</c:v>
                </c:pt>
                <c:pt idx="6">
                  <c:v>#N/A</c:v>
                </c:pt>
                <c:pt idx="7">
                  <c:v>20.82</c:v>
                </c:pt>
                <c:pt idx="8">
                  <c:v>#N/A</c:v>
                </c:pt>
                <c:pt idx="9">
                  <c:v>18.22</c:v>
                </c:pt>
              </c:numCache>
            </c:numRef>
          </c:val>
          <c:extLst>
            <c:ext xmlns:c16="http://schemas.microsoft.com/office/drawing/2014/chart" uri="{C3380CC4-5D6E-409C-BE32-E72D297353CC}">
              <c16:uniqueId val="{00000009-5277-42F1-BDA1-9B86AD816F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1471</c:v>
                </c:pt>
                <c:pt idx="5">
                  <c:v>1459</c:v>
                </c:pt>
                <c:pt idx="8">
                  <c:v>1436</c:v>
                </c:pt>
                <c:pt idx="11">
                  <c:v>1351</c:v>
                </c:pt>
                <c:pt idx="14">
                  <c:v>1350</c:v>
                </c:pt>
              </c:numCache>
            </c:numRef>
          </c:val>
          <c:extLst>
            <c:ext xmlns:c16="http://schemas.microsoft.com/office/drawing/2014/chart" uri="{C3380CC4-5D6E-409C-BE32-E72D297353CC}">
              <c16:uniqueId val="{00000000-9FBF-421A-8BF4-6D17E81D3B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BF-421A-8BF4-6D17E81D3B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BF-421A-8BF4-6D17E81D3B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34</c:v>
                </c:pt>
                <c:pt idx="6">
                  <c:v>32</c:v>
                </c:pt>
                <c:pt idx="9">
                  <c:v>33</c:v>
                </c:pt>
                <c:pt idx="12">
                  <c:v>17</c:v>
                </c:pt>
              </c:numCache>
            </c:numRef>
          </c:val>
          <c:extLst>
            <c:ext xmlns:c16="http://schemas.microsoft.com/office/drawing/2014/chart" uri="{C3380CC4-5D6E-409C-BE32-E72D297353CC}">
              <c16:uniqueId val="{00000003-9FBF-421A-8BF4-6D17E81D3B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814</c:v>
                </c:pt>
                <c:pt idx="3">
                  <c:v>855</c:v>
                </c:pt>
                <c:pt idx="6">
                  <c:v>778</c:v>
                </c:pt>
                <c:pt idx="9">
                  <c:v>793</c:v>
                </c:pt>
                <c:pt idx="12">
                  <c:v>716</c:v>
                </c:pt>
              </c:numCache>
            </c:numRef>
          </c:val>
          <c:extLst>
            <c:ext xmlns:c16="http://schemas.microsoft.com/office/drawing/2014/chart" uri="{C3380CC4-5D6E-409C-BE32-E72D297353CC}">
              <c16:uniqueId val="{00000004-9FBF-421A-8BF4-6D17E81D3B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BF-421A-8BF4-6D17E81D3B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BF-421A-8BF4-6D17E81D3B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1377</c:v>
                </c:pt>
                <c:pt idx="3">
                  <c:v>1440</c:v>
                </c:pt>
                <c:pt idx="6">
                  <c:v>1486</c:v>
                </c:pt>
                <c:pt idx="9">
                  <c:v>1587</c:v>
                </c:pt>
                <c:pt idx="12">
                  <c:v>1621</c:v>
                </c:pt>
              </c:numCache>
            </c:numRef>
          </c:val>
          <c:extLst>
            <c:ext xmlns:c16="http://schemas.microsoft.com/office/drawing/2014/chart" uri="{C3380CC4-5D6E-409C-BE32-E72D297353CC}">
              <c16:uniqueId val="{00000007-9FBF-421A-8BF4-6D17E81D3B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742</c:v>
                </c:pt>
                <c:pt idx="2">
                  <c:v>#N/A</c:v>
                </c:pt>
                <c:pt idx="3">
                  <c:v>#N/A</c:v>
                </c:pt>
                <c:pt idx="4">
                  <c:v>870</c:v>
                </c:pt>
                <c:pt idx="5">
                  <c:v>#N/A</c:v>
                </c:pt>
                <c:pt idx="6">
                  <c:v>#N/A</c:v>
                </c:pt>
                <c:pt idx="7">
                  <c:v>860</c:v>
                </c:pt>
                <c:pt idx="8">
                  <c:v>#N/A</c:v>
                </c:pt>
                <c:pt idx="9">
                  <c:v>#N/A</c:v>
                </c:pt>
                <c:pt idx="10">
                  <c:v>1062</c:v>
                </c:pt>
                <c:pt idx="11">
                  <c:v>#N/A</c:v>
                </c:pt>
                <c:pt idx="12">
                  <c:v>#N/A</c:v>
                </c:pt>
                <c:pt idx="13">
                  <c:v>1004</c:v>
                </c:pt>
                <c:pt idx="14">
                  <c:v>#N/A</c:v>
                </c:pt>
              </c:numCache>
            </c:numRef>
          </c:val>
          <c:smooth val="0"/>
          <c:extLst>
            <c:ext xmlns:c16="http://schemas.microsoft.com/office/drawing/2014/chart" uri="{C3380CC4-5D6E-409C-BE32-E72D297353CC}">
              <c16:uniqueId val="{00000008-9FBF-421A-8BF4-6D17E81D3B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14420</c:v>
                </c:pt>
                <c:pt idx="5">
                  <c:v>14103</c:v>
                </c:pt>
                <c:pt idx="8">
                  <c:v>13782</c:v>
                </c:pt>
                <c:pt idx="11">
                  <c:v>13091</c:v>
                </c:pt>
                <c:pt idx="14">
                  <c:v>12380</c:v>
                </c:pt>
              </c:numCache>
            </c:numRef>
          </c:val>
          <c:extLst>
            <c:ext xmlns:c16="http://schemas.microsoft.com/office/drawing/2014/chart" uri="{C3380CC4-5D6E-409C-BE32-E72D297353CC}">
              <c16:uniqueId val="{00000000-C1E6-43D2-B308-6874B6F164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2592</c:v>
                </c:pt>
                <c:pt idx="5">
                  <c:v>2518</c:v>
                </c:pt>
                <c:pt idx="8">
                  <c:v>2456</c:v>
                </c:pt>
                <c:pt idx="11">
                  <c:v>2395</c:v>
                </c:pt>
                <c:pt idx="14">
                  <c:v>2431</c:v>
                </c:pt>
              </c:numCache>
            </c:numRef>
          </c:val>
          <c:extLst>
            <c:ext xmlns:c16="http://schemas.microsoft.com/office/drawing/2014/chart" uri="{C3380CC4-5D6E-409C-BE32-E72D297353CC}">
              <c16:uniqueId val="{00000001-C1E6-43D2-B308-6874B6F164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9783</c:v>
                </c:pt>
                <c:pt idx="5">
                  <c:v>11130</c:v>
                </c:pt>
                <c:pt idx="8">
                  <c:v>13459</c:v>
                </c:pt>
                <c:pt idx="11">
                  <c:v>15401</c:v>
                </c:pt>
                <c:pt idx="14">
                  <c:v>15431</c:v>
                </c:pt>
              </c:numCache>
            </c:numRef>
          </c:val>
          <c:extLst>
            <c:ext xmlns:c16="http://schemas.microsoft.com/office/drawing/2014/chart" uri="{C3380CC4-5D6E-409C-BE32-E72D297353CC}">
              <c16:uniqueId val="{00000002-C1E6-43D2-B308-6874B6F164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E6-43D2-B308-6874B6F164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E6-43D2-B308-6874B6F164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1082</c:v>
                </c:pt>
                <c:pt idx="3">
                  <c:v>1052</c:v>
                </c:pt>
                <c:pt idx="6">
                  <c:v>1011</c:v>
                </c:pt>
                <c:pt idx="9">
                  <c:v>948</c:v>
                </c:pt>
                <c:pt idx="12">
                  <c:v>948</c:v>
                </c:pt>
              </c:numCache>
            </c:numRef>
          </c:val>
          <c:extLst>
            <c:ext xmlns:c16="http://schemas.microsoft.com/office/drawing/2014/chart" uri="{C3380CC4-5D6E-409C-BE32-E72D297353CC}">
              <c16:uniqueId val="{00000005-C1E6-43D2-B308-6874B6F164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2665</c:v>
                </c:pt>
                <c:pt idx="3">
                  <c:v>2657</c:v>
                </c:pt>
                <c:pt idx="6">
                  <c:v>2601</c:v>
                </c:pt>
                <c:pt idx="9">
                  <c:v>2653</c:v>
                </c:pt>
                <c:pt idx="12">
                  <c:v>2677</c:v>
                </c:pt>
              </c:numCache>
            </c:numRef>
          </c:val>
          <c:extLst>
            <c:ext xmlns:c16="http://schemas.microsoft.com/office/drawing/2014/chart" uri="{C3380CC4-5D6E-409C-BE32-E72D297353CC}">
              <c16:uniqueId val="{00000006-C1E6-43D2-B308-6874B6F164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240</c:v>
                </c:pt>
                <c:pt idx="3">
                  <c:v>207</c:v>
                </c:pt>
                <c:pt idx="6">
                  <c:v>177</c:v>
                </c:pt>
                <c:pt idx="9">
                  <c:v>223</c:v>
                </c:pt>
                <c:pt idx="12">
                  <c:v>233</c:v>
                </c:pt>
              </c:numCache>
            </c:numRef>
          </c:val>
          <c:extLst>
            <c:ext xmlns:c16="http://schemas.microsoft.com/office/drawing/2014/chart" uri="{C3380CC4-5D6E-409C-BE32-E72D297353CC}">
              <c16:uniqueId val="{00000007-C1E6-43D2-B308-6874B6F164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7771</c:v>
                </c:pt>
                <c:pt idx="3">
                  <c:v>7970</c:v>
                </c:pt>
                <c:pt idx="6">
                  <c:v>7941</c:v>
                </c:pt>
                <c:pt idx="9">
                  <c:v>7924</c:v>
                </c:pt>
                <c:pt idx="12">
                  <c:v>7754</c:v>
                </c:pt>
              </c:numCache>
            </c:numRef>
          </c:val>
          <c:extLst>
            <c:ext xmlns:c16="http://schemas.microsoft.com/office/drawing/2014/chart" uri="{C3380CC4-5D6E-409C-BE32-E72D297353CC}">
              <c16:uniqueId val="{00000008-C1E6-43D2-B308-6874B6F164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1E6-43D2-B308-6874B6F164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17764</c:v>
                </c:pt>
                <c:pt idx="3">
                  <c:v>18074</c:v>
                </c:pt>
                <c:pt idx="6">
                  <c:v>18054</c:v>
                </c:pt>
                <c:pt idx="9">
                  <c:v>17421</c:v>
                </c:pt>
                <c:pt idx="12">
                  <c:v>17560</c:v>
                </c:pt>
              </c:numCache>
            </c:numRef>
          </c:val>
          <c:extLst>
            <c:ext xmlns:c16="http://schemas.microsoft.com/office/drawing/2014/chart" uri="{C3380CC4-5D6E-409C-BE32-E72D297353CC}">
              <c16:uniqueId val="{0000000A-C1E6-43D2-B308-6874B6F164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2727</c:v>
                </c:pt>
                <c:pt idx="2">
                  <c:v>#N/A</c:v>
                </c:pt>
                <c:pt idx="3">
                  <c:v>#N/A</c:v>
                </c:pt>
                <c:pt idx="4">
                  <c:v>2209</c:v>
                </c:pt>
                <c:pt idx="5">
                  <c:v>#N/A</c:v>
                </c:pt>
                <c:pt idx="6">
                  <c:v>#N/A</c:v>
                </c:pt>
                <c:pt idx="7">
                  <c:v>86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E6-43D2-B308-6874B6F164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4012</c:v>
                </c:pt>
                <c:pt idx="1">
                  <c:v>3886</c:v>
                </c:pt>
                <c:pt idx="2">
                  <c:v>3401</c:v>
                </c:pt>
              </c:numCache>
            </c:numRef>
          </c:val>
          <c:extLst>
            <c:ext xmlns:c16="http://schemas.microsoft.com/office/drawing/2014/chart" uri="{C3380CC4-5D6E-409C-BE32-E72D297353CC}">
              <c16:uniqueId val="{00000000-DE1F-4621-BB89-EDEDA3FADF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58</c:v>
                </c:pt>
              </c:numCache>
            </c:numRef>
          </c:val>
          <c:extLst>
            <c:ext xmlns:c16="http://schemas.microsoft.com/office/drawing/2014/chart" uri="{C3380CC4-5D6E-409C-BE32-E72D297353CC}">
              <c16:uniqueId val="{00000001-DE1F-4621-BB89-EDEDA3FADF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7493</c:v>
                </c:pt>
                <c:pt idx="1">
                  <c:v>9427</c:v>
                </c:pt>
                <c:pt idx="2">
                  <c:v>9891</c:v>
                </c:pt>
              </c:numCache>
            </c:numRef>
          </c:val>
          <c:extLst>
            <c:ext xmlns:c16="http://schemas.microsoft.com/office/drawing/2014/chart" uri="{C3380CC4-5D6E-409C-BE32-E72D297353CC}">
              <c16:uniqueId val="{00000002-DE1F-4621-BB89-EDEDA3FADF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46,770
45,970
121.74
37,300,632
34,473,431
742,952
11,492,129
17,559,776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は、市町村民税及び固定資産税等が増加したこ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298,875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は、臨時財政対策債振替相当額が減少したこと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271,204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財政力指数は、単年度で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となった。一方、３ヵ年平均（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638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経常一般財源は、地方税の増加に伴い前年度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220,312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％）増加した。一方、臨時財政対策債発行額は前年度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145,979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経常一般財源と臨時財政対策債発行額を合わせた財源は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74,333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また、経常経費充当一般財源は、人件費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258,766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その結果、経常収支比率は前年度を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xdr:rowOff>
    </xdr:from>
    <xdr:to>
      <xdr:col>23</xdr:col>
      <xdr:colOff>133350</xdr:colOff>
      <xdr:row>59</xdr:row>
      <xdr:rowOff>132504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19360"/>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52070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1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44027</xdr:rowOff>
    </xdr:from>
    <xdr:to>
      <xdr:col>15</xdr:col>
      <xdr:colOff>82550</xdr:colOff>
      <xdr:row>59</xdr:row>
      <xdr:rowOff>52070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5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44027</xdr:rowOff>
    </xdr:from>
    <xdr:to>
      <xdr:col>11</xdr:col>
      <xdr:colOff>31750</xdr:colOff>
      <xdr:row>59</xdr:row>
      <xdr:rowOff>108373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595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81704</xdr:rowOff>
    </xdr:from>
    <xdr:to>
      <xdr:col>23</xdr:col>
      <xdr:colOff>184150</xdr:colOff>
      <xdr:row>60</xdr:row>
      <xdr:rowOff>11854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1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1270</xdr:rowOff>
    </xdr:from>
    <xdr:to>
      <xdr:col>15</xdr:col>
      <xdr:colOff>133350</xdr:colOff>
      <xdr:row>59</xdr:row>
      <xdr:rowOff>102870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113047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164677</xdr:rowOff>
    </xdr:from>
    <xdr:to>
      <xdr:col>11</xdr:col>
      <xdr:colOff>82550</xdr:colOff>
      <xdr:row>59</xdr:row>
      <xdr:rowOff>94827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105004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57573</xdr:rowOff>
    </xdr:from>
    <xdr:to>
      <xdr:col>7</xdr:col>
      <xdr:colOff>31750</xdr:colOff>
      <xdr:row>59</xdr:row>
      <xdr:rowOff>159173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169350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人口１人当たり人件費・物件費等は、類似団体内平均値を大きく上回っている。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令和５年人事院勧告等に基づく改正</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、給料や期末・勤勉手当</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等が増加したことで、昨年度と比べ増加している。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前年度と比べ減少しているものの、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ふるさと納税寄附に伴う委託料の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増が大きく、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を上回る要因となっている。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78315</xdr:rowOff>
    </xdr:from>
    <xdr:to>
      <xdr:col>23</xdr:col>
      <xdr:colOff>133350</xdr:colOff>
      <xdr:row>88</xdr:row>
      <xdr:rowOff>95706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5165915"/>
          <a:ext cx="838200" cy="1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23467</xdr:rowOff>
    </xdr:from>
    <xdr:to>
      <xdr:col>19</xdr:col>
      <xdr:colOff>133350</xdr:colOff>
      <xdr:row>88</xdr:row>
      <xdr:rowOff>95706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939617"/>
          <a:ext cx="889000" cy="24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158831</xdr:rowOff>
    </xdr:from>
    <xdr:to>
      <xdr:col>15</xdr:col>
      <xdr:colOff>82550</xdr:colOff>
      <xdr:row>87</xdr:row>
      <xdr:rowOff>23467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732081"/>
          <a:ext cx="889000" cy="20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143466</xdr:rowOff>
    </xdr:from>
    <xdr:to>
      <xdr:col>11</xdr:col>
      <xdr:colOff>31750</xdr:colOff>
      <xdr:row>85</xdr:row>
      <xdr:rowOff>158831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45266"/>
          <a:ext cx="889000" cy="18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27515</xdr:rowOff>
    </xdr:from>
    <xdr:to>
      <xdr:col>23</xdr:col>
      <xdr:colOff>184150</xdr:colOff>
      <xdr:row>88</xdr:row>
      <xdr:rowOff>129115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1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171042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08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44906</xdr:rowOff>
    </xdr:from>
    <xdr:to>
      <xdr:col>19</xdr:col>
      <xdr:colOff>184150</xdr:colOff>
      <xdr:row>88</xdr:row>
      <xdr:rowOff>146506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1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131283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21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144117</xdr:rowOff>
    </xdr:from>
    <xdr:to>
      <xdr:col>15</xdr:col>
      <xdr:colOff>133350</xdr:colOff>
      <xdr:row>87</xdr:row>
      <xdr:rowOff>74267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8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59044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97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108031</xdr:rowOff>
    </xdr:from>
    <xdr:to>
      <xdr:col>11</xdr:col>
      <xdr:colOff>82550</xdr:colOff>
      <xdr:row>86</xdr:row>
      <xdr:rowOff>38181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22958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6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92666</xdr:rowOff>
    </xdr:from>
    <xdr:to>
      <xdr:col>7</xdr:col>
      <xdr:colOff>31750</xdr:colOff>
      <xdr:row>85</xdr:row>
      <xdr:rowOff>22816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7593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8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令和４年度については、人事異動等による経験年数別の職員構成の変動等の理由により前年より増加に転じていた。</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年度は、同理由により前年と比べ微減となっているが、引き続き全国平均を上回っている結果となっている。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56356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55813"/>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167481</xdr:rowOff>
    </xdr:from>
    <xdr:to>
      <xdr:col>77</xdr:col>
      <xdr:colOff>44450</xdr:colOff>
      <xdr:row>86</xdr:row>
      <xdr:rowOff>56356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4073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167481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256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56356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25650"/>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103840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7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5556</xdr:rowOff>
    </xdr:from>
    <xdr:to>
      <xdr:col>77</xdr:col>
      <xdr:colOff>95250</xdr:colOff>
      <xdr:row>86</xdr:row>
      <xdr:rowOff>107156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91933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116681</xdr:rowOff>
    </xdr:from>
    <xdr:to>
      <xdr:col>73</xdr:col>
      <xdr:colOff>44450</xdr:colOff>
      <xdr:row>86</xdr:row>
      <xdr:rowOff>46831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31608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5556</xdr:rowOff>
    </xdr:from>
    <xdr:to>
      <xdr:col>64</xdr:col>
      <xdr:colOff>152400</xdr:colOff>
      <xdr:row>86</xdr:row>
      <xdr:rowOff>107156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91933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年度までは職員数は山梨県平均と同程度であり、全国平均、類似団体平均ともに下回っていた。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その要因としては、富士吉田市新集中改革プラン（</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）において、病院職員を除く職員数の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人）減という目標を掲げ、一般職においては退職補充</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割を基本に、毎年人員減を継続してきたためと考えられる。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増加する事務量への対応も限界に来ており、保育園等、市民のニーズや業務量に応じた人事配置の結果、令和５年度については人口減少も重なり、微増傾向が続いている。引き続き、これらのことに留意しながら職員定数の管理を行いつつ、適正な職員配置を検討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56183</xdr:rowOff>
    </xdr:from>
    <xdr:to>
      <xdr:col>81</xdr:col>
      <xdr:colOff>44450</xdr:colOff>
      <xdr:row>61</xdr:row>
      <xdr:rowOff>78015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14633"/>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42394</xdr:rowOff>
    </xdr:from>
    <xdr:to>
      <xdr:col>77</xdr:col>
      <xdr:colOff>44450</xdr:colOff>
      <xdr:row>61</xdr:row>
      <xdr:rowOff>56183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008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34351</xdr:rowOff>
    </xdr:from>
    <xdr:to>
      <xdr:col>72</xdr:col>
      <xdr:colOff>203200</xdr:colOff>
      <xdr:row>61</xdr:row>
      <xdr:rowOff>42394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928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28605</xdr:rowOff>
    </xdr:from>
    <xdr:to>
      <xdr:col>68</xdr:col>
      <xdr:colOff>152400</xdr:colOff>
      <xdr:row>61</xdr:row>
      <xdr:rowOff>34351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87055"/>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27215</xdr:rowOff>
    </xdr:from>
    <xdr:to>
      <xdr:col>81</xdr:col>
      <xdr:colOff>95250</xdr:colOff>
      <xdr:row>61</xdr:row>
      <xdr:rowOff>128815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43742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5383</xdr:rowOff>
    </xdr:from>
    <xdr:to>
      <xdr:col>77</xdr:col>
      <xdr:colOff>95250</xdr:colOff>
      <xdr:row>61</xdr:row>
      <xdr:rowOff>106983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117160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3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163044</xdr:rowOff>
    </xdr:from>
    <xdr:to>
      <xdr:col>73</xdr:col>
      <xdr:colOff>44450</xdr:colOff>
      <xdr:row>61</xdr:row>
      <xdr:rowOff>93194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103371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155001</xdr:rowOff>
    </xdr:from>
    <xdr:to>
      <xdr:col>68</xdr:col>
      <xdr:colOff>203200</xdr:colOff>
      <xdr:row>61</xdr:row>
      <xdr:rowOff>85151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95328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149255</xdr:rowOff>
    </xdr:from>
    <xdr:to>
      <xdr:col>64</xdr:col>
      <xdr:colOff>152400</xdr:colOff>
      <xdr:row>61</xdr:row>
      <xdr:rowOff>79405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89582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0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し、昨年度に引き続き、類似団体内平均を上回っている。増加の要因としては、公営住宅建替事業に伴う起債の元金償還が始まったこと等があげられる。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公共施設の老朽化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対策に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改修工事等が今後も見込まれることから、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今後も数値は悪化する傾向にある。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事業精査や新規地方債発行の抑制、交付税算入率の高い起債の活用等により、健全な財政運営に努めていく。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13909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1803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150888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769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47474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0424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13002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62489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将来負担比率は前年度比で</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ポイント増加したものの、昨年度と同様マイナスとなっており、類似団体内平均を大きく下回っている。その主な要因として、ふるさと振興基金が大きい。</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54661</xdr:rowOff>
    </xdr:from>
    <xdr:to>
      <xdr:col>72</xdr:col>
      <xdr:colOff>203200</xdr:colOff>
      <xdr:row>14</xdr:row>
      <xdr:rowOff>160350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454961"/>
          <a:ext cx="889000" cy="1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160350</xdr:rowOff>
    </xdr:from>
    <xdr:to>
      <xdr:col>68</xdr:col>
      <xdr:colOff>152400</xdr:colOff>
      <xdr:row>15</xdr:row>
      <xdr:rowOff>19304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560650"/>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37507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94937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3861</xdr:rowOff>
    </xdr:from>
    <xdr:to>
      <xdr:col>73</xdr:col>
      <xdr:colOff>44450</xdr:colOff>
      <xdr:row>14</xdr:row>
      <xdr:rowOff>105461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115638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7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109550</xdr:rowOff>
    </xdr:from>
    <xdr:to>
      <xdr:col>68</xdr:col>
      <xdr:colOff>203200</xdr:colOff>
      <xdr:row>15</xdr:row>
      <xdr:rowOff>39700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49877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2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139954</xdr:rowOff>
    </xdr:from>
    <xdr:to>
      <xdr:col>64</xdr:col>
      <xdr:colOff>152400</xdr:colOff>
      <xdr:row>15</xdr:row>
      <xdr:rowOff>70104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80281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3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46,770
45,970
121.74
37,300,632
34,473,431
742,952
11,492,129
17,559,776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人件費における経常経費充当一般財源は、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人事院勧告等に基づく改正を行った結果、給料や期末・勤勉手当、共済費が増加し</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、昨年度比で</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143,713</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経常一般財源は昨年度より増加しているものの、人件費における経常収支比率は昨年度比で</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162378</xdr:rowOff>
    </xdr:from>
    <xdr:to>
      <xdr:col>24</xdr:col>
      <xdr:colOff>25400</xdr:colOff>
      <xdr:row>40</xdr:row>
      <xdr:rowOff>99785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489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162378</xdr:rowOff>
    </xdr:from>
    <xdr:to>
      <xdr:col>19</xdr:col>
      <xdr:colOff>187325</xdr:colOff>
      <xdr:row>40</xdr:row>
      <xdr:rowOff>34472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48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34472</xdr:rowOff>
    </xdr:from>
    <xdr:to>
      <xdr:col>15</xdr:col>
      <xdr:colOff>98425</xdr:colOff>
      <xdr:row>40</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92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102507</xdr:rowOff>
    </xdr:from>
    <xdr:to>
      <xdr:col>11</xdr:col>
      <xdr:colOff>9525</xdr:colOff>
      <xdr:row>40</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461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48985</xdr:rowOff>
    </xdr:from>
    <xdr:to>
      <xdr:col>24</xdr:col>
      <xdr:colOff>76200</xdr:colOff>
      <xdr:row>40</xdr:row>
      <xdr:rowOff>150585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129012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111578</xdr:rowOff>
    </xdr:from>
    <xdr:to>
      <xdr:col>20</xdr:col>
      <xdr:colOff>38100</xdr:colOff>
      <xdr:row>40</xdr:row>
      <xdr:rowOff>41728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26505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155122</xdr:rowOff>
    </xdr:from>
    <xdr:to>
      <xdr:col>15</xdr:col>
      <xdr:colOff>149225</xdr:colOff>
      <xdr:row>40</xdr:row>
      <xdr:rowOff>85272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70049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166007</xdr:rowOff>
    </xdr:from>
    <xdr:to>
      <xdr:col>11</xdr:col>
      <xdr:colOff>60325</xdr:colOff>
      <xdr:row>40</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80934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物件費における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経常経費は、人口減少対策関連事業等の増加により昨年度と比べ増加となったものの、特定財源についても増加となったことから、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124,983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昨年度より増加している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における経常収支比率は昨年度比で</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xdr:rowOff>
    </xdr:from>
    <xdr:to>
      <xdr:col>82</xdr:col>
      <xdr:colOff>107950</xdr:colOff>
      <xdr:row>13</xdr:row>
      <xdr:rowOff>85090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301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39370</xdr:rowOff>
    </xdr:from>
    <xdr:to>
      <xdr:col>78</xdr:col>
      <xdr:colOff>69850</xdr:colOff>
      <xdr:row>13</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6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39370</xdr:rowOff>
    </xdr:from>
    <xdr:to>
      <xdr:col>73</xdr:col>
      <xdr:colOff>180975</xdr:colOff>
      <xdr:row>13</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6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62230</xdr:rowOff>
    </xdr:from>
    <xdr:to>
      <xdr:col>69</xdr:col>
      <xdr:colOff>92075</xdr:colOff>
      <xdr:row>14</xdr:row>
      <xdr:rowOff>142240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910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121920</xdr:rowOff>
    </xdr:from>
    <xdr:to>
      <xdr:col>82</xdr:col>
      <xdr:colOff>158750</xdr:colOff>
      <xdr:row>13</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30497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34290</xdr:rowOff>
    </xdr:from>
    <xdr:to>
      <xdr:col>78</xdr:col>
      <xdr:colOff>120650</xdr:colOff>
      <xdr:row>13</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146067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3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160020</xdr:rowOff>
    </xdr:from>
    <xdr:to>
      <xdr:col>74</xdr:col>
      <xdr:colOff>31750</xdr:colOff>
      <xdr:row>13</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11430</xdr:rowOff>
    </xdr:from>
    <xdr:to>
      <xdr:col>69</xdr:col>
      <xdr:colOff>142875</xdr:colOff>
      <xdr:row>13</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123207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扶助費における経常経費充当一般財源は、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保育施設等給付事業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等の影響により前年度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70,217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経常一般財源は昨年度より増加しているものの、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扶助費における経常収支比率は昨年度比で</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121557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68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67128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140607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1815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や後期高齢者医療特別会計</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への繰出金増加等の影響により、前年度比で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5080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60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130810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4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115570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56</xdr:row>
      <xdr:rowOff>111760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453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補助費等における経常経費充当一般財源は、病院事業会計への負担金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の増加や特定財源の減少等により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61,672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経常一般財源は昨年度より増加しているものの、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における経常収支比率は昨年度比で</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174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97282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1748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97282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37846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公債費における経常経費充当一般財源は、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公営住宅建替事業に伴う</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起債の元利償還が本格的に始まったこと等により前年度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28,356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経常一般財源は昨年度より増加しているものの、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における経常収支比率は昨年度比</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709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140715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140715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140715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今後においても、経費の上昇抑制のため、事業の適正化や見直しを図り、安定した財政運営に努める。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74</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6314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74</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631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144145</xdr:rowOff>
    </xdr:from>
    <xdr:to>
      <xdr:col>73</xdr:col>
      <xdr:colOff>180975</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659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144145</xdr:rowOff>
    </xdr:from>
    <xdr:to>
      <xdr:col>69</xdr:col>
      <xdr:colOff>92075</xdr:colOff>
      <xdr:row>74</xdr:row>
      <xdr:rowOff>46990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6599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144780</xdr:rowOff>
    </xdr:from>
    <xdr:to>
      <xdr:col>82</xdr:col>
      <xdr:colOff>158750</xdr:colOff>
      <xdr:row>74</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161307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93345</xdr:rowOff>
    </xdr:from>
    <xdr:to>
      <xdr:col>69</xdr:col>
      <xdr:colOff>142875</xdr:colOff>
      <xdr:row>74</xdr:row>
      <xdr:rowOff>23495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33672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37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167640</xdr:rowOff>
    </xdr:from>
    <xdr:to>
      <xdr:col>65</xdr:col>
      <xdr:colOff>53975</xdr:colOff>
      <xdr:row>74</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107967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39736</xdr:rowOff>
    </xdr:from>
    <xdr:to>
      <xdr:col>29</xdr:col>
      <xdr:colOff>127000</xdr:colOff>
      <xdr:row>16</xdr:row>
      <xdr:rowOff>103805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30561"/>
          <a:ext cx="647700" cy="64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24513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5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103805</xdr:rowOff>
    </xdr:from>
    <xdr:to>
      <xdr:col>26</xdr:col>
      <xdr:colOff>50800</xdr:colOff>
      <xdr:row>16</xdr:row>
      <xdr:rowOff>152466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94630"/>
          <a:ext cx="698500" cy="48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152466</xdr:rowOff>
    </xdr:from>
    <xdr:to>
      <xdr:col>22</xdr:col>
      <xdr:colOff>114300</xdr:colOff>
      <xdr:row>17</xdr:row>
      <xdr:rowOff>8006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43291"/>
          <a:ext cx="698500" cy="2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8006</xdr:rowOff>
    </xdr:from>
    <xdr:to>
      <xdr:col>18</xdr:col>
      <xdr:colOff>177800</xdr:colOff>
      <xdr:row>18</xdr:row>
      <xdr:rowOff>24831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70281"/>
          <a:ext cx="698500" cy="188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160386</xdr:rowOff>
    </xdr:from>
    <xdr:to>
      <xdr:col>29</xdr:col>
      <xdr:colOff>177800</xdr:colOff>
      <xdr:row>16</xdr:row>
      <xdr:rowOff>90536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7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5463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2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53005</xdr:rowOff>
    </xdr:from>
    <xdr:to>
      <xdr:col>26</xdr:col>
      <xdr:colOff>101600</xdr:colOff>
      <xdr:row>16</xdr:row>
      <xdr:rowOff>154605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4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164782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12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101666</xdr:rowOff>
    </xdr:from>
    <xdr:to>
      <xdr:col>22</xdr:col>
      <xdr:colOff>165100</xdr:colOff>
      <xdr:row>17</xdr:row>
      <xdr:rowOff>31816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9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16593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7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128656</xdr:rowOff>
    </xdr:from>
    <xdr:to>
      <xdr:col>19</xdr:col>
      <xdr:colOff>38100</xdr:colOff>
      <xdr:row>17</xdr:row>
      <xdr:rowOff>58806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19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68983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8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145481</xdr:rowOff>
    </xdr:from>
    <xdr:to>
      <xdr:col>15</xdr:col>
      <xdr:colOff>101600</xdr:colOff>
      <xdr:row>18</xdr:row>
      <xdr:rowOff>75631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0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60408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267295</xdr:rowOff>
    </xdr:from>
    <xdr:to>
      <xdr:col>29</xdr:col>
      <xdr:colOff>127000</xdr:colOff>
      <xdr:row>35</xdr:row>
      <xdr:rowOff>300017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77645"/>
          <a:ext cx="6477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267295</xdr:rowOff>
    </xdr:from>
    <xdr:to>
      <xdr:col>26</xdr:col>
      <xdr:colOff>50800</xdr:colOff>
      <xdr:row>36</xdr:row>
      <xdr:rowOff>70569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77645"/>
          <a:ext cx="698500" cy="14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66943</xdr:rowOff>
    </xdr:from>
    <xdr:to>
      <xdr:col>22</xdr:col>
      <xdr:colOff>114300</xdr:colOff>
      <xdr:row>36</xdr:row>
      <xdr:rowOff>70569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20193"/>
          <a:ext cx="698500" cy="3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66943</xdr:rowOff>
    </xdr:from>
    <xdr:to>
      <xdr:col>18</xdr:col>
      <xdr:colOff>177800</xdr:colOff>
      <xdr:row>36</xdr:row>
      <xdr:rowOff>159331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20193"/>
          <a:ext cx="698500" cy="9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249217</xdr:rowOff>
    </xdr:from>
    <xdr:to>
      <xdr:col>29</xdr:col>
      <xdr:colOff>177800</xdr:colOff>
      <xdr:row>36</xdr:row>
      <xdr:rowOff>7917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5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221294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216495</xdr:rowOff>
    </xdr:from>
    <xdr:to>
      <xdr:col>26</xdr:col>
      <xdr:colOff>101600</xdr:colOff>
      <xdr:row>35</xdr:row>
      <xdr:rowOff>318095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6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302872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1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19769</xdr:rowOff>
    </xdr:from>
    <xdr:to>
      <xdr:col>22</xdr:col>
      <xdr:colOff>165100</xdr:colOff>
      <xdr:row>36</xdr:row>
      <xdr:rowOff>121369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106146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16143</xdr:rowOff>
    </xdr:from>
    <xdr:to>
      <xdr:col>19</xdr:col>
      <xdr:colOff>38100</xdr:colOff>
      <xdr:row>36</xdr:row>
      <xdr:rowOff>117743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102520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5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108531</xdr:rowOff>
    </xdr:from>
    <xdr:to>
      <xdr:col>15</xdr:col>
      <xdr:colOff>101600</xdr:colOff>
      <xdr:row>37</xdr:row>
      <xdr:rowOff>38681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6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23458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46,770
45,970
121.74
37,300,632
34,473,431
742,952
11,492,129
17,559,776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12459</xdr:rowOff>
    </xdr:from>
    <xdr:to>
      <xdr:col>24</xdr:col>
      <xdr:colOff>63500</xdr:colOff>
      <xdr:row>35</xdr:row>
      <xdr:rowOff>64808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13209"/>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54445</xdr:rowOff>
    </xdr:from>
    <xdr:to>
      <xdr:col>19</xdr:col>
      <xdr:colOff>177800</xdr:colOff>
      <xdr:row>35</xdr:row>
      <xdr:rowOff>64808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55195"/>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54445</xdr:rowOff>
    </xdr:from>
    <xdr:to>
      <xdr:col>15</xdr:col>
      <xdr:colOff>50800</xdr:colOff>
      <xdr:row>35</xdr:row>
      <xdr:rowOff>97663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5195"/>
          <a:ext cx="889000" cy="4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97663</xdr:rowOff>
    </xdr:from>
    <xdr:to>
      <xdr:col>10</xdr:col>
      <xdr:colOff>114300</xdr:colOff>
      <xdr:row>36</xdr:row>
      <xdr:rowOff>138836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8413"/>
          <a:ext cx="889000" cy="2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133109</xdr:rowOff>
    </xdr:from>
    <xdr:to>
      <xdr:col>24</xdr:col>
      <xdr:colOff>114300</xdr:colOff>
      <xdr:row>35</xdr:row>
      <xdr:rowOff>63259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111536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14008</xdr:rowOff>
    </xdr:from>
    <xdr:to>
      <xdr:col>20</xdr:col>
      <xdr:colOff>38100</xdr:colOff>
      <xdr:row>35</xdr:row>
      <xdr:rowOff>115608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106735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3645</xdr:rowOff>
    </xdr:from>
    <xdr:to>
      <xdr:col>15</xdr:col>
      <xdr:colOff>101600</xdr:colOff>
      <xdr:row>35</xdr:row>
      <xdr:rowOff>105245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96372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9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46863</xdr:rowOff>
    </xdr:from>
    <xdr:to>
      <xdr:col>10</xdr:col>
      <xdr:colOff>165100</xdr:colOff>
      <xdr:row>35</xdr:row>
      <xdr:rowOff>148463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139590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88036</xdr:rowOff>
    </xdr:from>
    <xdr:to>
      <xdr:col>6</xdr:col>
      <xdr:colOff>38100</xdr:colOff>
      <xdr:row>37</xdr:row>
      <xdr:rowOff>18186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9313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63805</xdr:rowOff>
    </xdr:from>
    <xdr:to>
      <xdr:col>24</xdr:col>
      <xdr:colOff>63500</xdr:colOff>
      <xdr:row>50</xdr:row>
      <xdr:rowOff>124649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636305"/>
          <a:ext cx="838200" cy="6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63805</xdr:rowOff>
    </xdr:from>
    <xdr:to>
      <xdr:col>19</xdr:col>
      <xdr:colOff>177800</xdr:colOff>
      <xdr:row>52</xdr:row>
      <xdr:rowOff>66786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636305"/>
          <a:ext cx="889000" cy="34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66786</xdr:rowOff>
    </xdr:from>
    <xdr:to>
      <xdr:col>15</xdr:col>
      <xdr:colOff>50800</xdr:colOff>
      <xdr:row>54</xdr:row>
      <xdr:rowOff>40588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982186"/>
          <a:ext cx="889000" cy="3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40588</xdr:rowOff>
    </xdr:from>
    <xdr:to>
      <xdr:col>10</xdr:col>
      <xdr:colOff>114300</xdr:colOff>
      <xdr:row>54</xdr:row>
      <xdr:rowOff>164142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298888"/>
          <a:ext cx="889000" cy="1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73849</xdr:rowOff>
    </xdr:from>
    <xdr:to>
      <xdr:col>24</xdr:col>
      <xdr:colOff>114300</xdr:colOff>
      <xdr:row>51</xdr:row>
      <xdr:rowOff>3999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6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26876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59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13005</xdr:rowOff>
    </xdr:from>
    <xdr:to>
      <xdr:col>20</xdr:col>
      <xdr:colOff>38100</xdr:colOff>
      <xdr:row>50</xdr:row>
      <xdr:rowOff>114605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5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131132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36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15986</xdr:rowOff>
    </xdr:from>
    <xdr:to>
      <xdr:col>15</xdr:col>
      <xdr:colOff>101600</xdr:colOff>
      <xdr:row>52</xdr:row>
      <xdr:rowOff>117586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134113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70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161238</xdr:rowOff>
    </xdr:from>
    <xdr:to>
      <xdr:col>10</xdr:col>
      <xdr:colOff>165100</xdr:colOff>
      <xdr:row>54</xdr:row>
      <xdr:rowOff>91388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2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107915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02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113342</xdr:rowOff>
    </xdr:from>
    <xdr:to>
      <xdr:col>6</xdr:col>
      <xdr:colOff>38100</xdr:colOff>
      <xdr:row>55</xdr:row>
      <xdr:rowOff>43492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60019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1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140202</xdr:rowOff>
    </xdr:from>
    <xdr:to>
      <xdr:col>24</xdr:col>
      <xdr:colOff>63500</xdr:colOff>
      <xdr:row>77</xdr:row>
      <xdr:rowOff>152639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1852"/>
          <a:ext cx="8382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140202</xdr:rowOff>
    </xdr:from>
    <xdr:to>
      <xdr:col>19</xdr:col>
      <xdr:colOff>177800</xdr:colOff>
      <xdr:row>77</xdr:row>
      <xdr:rowOff>149530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41852"/>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108062</xdr:rowOff>
    </xdr:from>
    <xdr:to>
      <xdr:col>15</xdr:col>
      <xdr:colOff>50800</xdr:colOff>
      <xdr:row>77</xdr:row>
      <xdr:rowOff>149530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09712"/>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108062</xdr:rowOff>
    </xdr:from>
    <xdr:to>
      <xdr:col>10</xdr:col>
      <xdr:colOff>114300</xdr:colOff>
      <xdr:row>77</xdr:row>
      <xdr:rowOff>110576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971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101839</xdr:rowOff>
    </xdr:from>
    <xdr:to>
      <xdr:col>24</xdr:col>
      <xdr:colOff>114300</xdr:colOff>
      <xdr:row>78</xdr:row>
      <xdr:rowOff>31989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89402</xdr:rowOff>
    </xdr:from>
    <xdr:to>
      <xdr:col>20</xdr:col>
      <xdr:colOff>38100</xdr:colOff>
      <xdr:row>78</xdr:row>
      <xdr:rowOff>19552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10679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8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98730</xdr:rowOff>
    </xdr:from>
    <xdr:to>
      <xdr:col>15</xdr:col>
      <xdr:colOff>101600</xdr:colOff>
      <xdr:row>78</xdr:row>
      <xdr:rowOff>28880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20007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57262</xdr:rowOff>
    </xdr:from>
    <xdr:to>
      <xdr:col>10</xdr:col>
      <xdr:colOff>165100</xdr:colOff>
      <xdr:row>77</xdr:row>
      <xdr:rowOff>158862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3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59776</xdr:rowOff>
    </xdr:from>
    <xdr:to>
      <xdr:col>6</xdr:col>
      <xdr:colOff>38100</xdr:colOff>
      <xdr:row>77</xdr:row>
      <xdr:rowOff>161376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6453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3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42774</xdr:rowOff>
    </xdr:from>
    <xdr:to>
      <xdr:col>24</xdr:col>
      <xdr:colOff>63500</xdr:colOff>
      <xdr:row>96</xdr:row>
      <xdr:rowOff>152109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01974"/>
          <a:ext cx="838200" cy="10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76491</xdr:rowOff>
    </xdr:from>
    <xdr:to>
      <xdr:col>19</xdr:col>
      <xdr:colOff>177800</xdr:colOff>
      <xdr:row>96</xdr:row>
      <xdr:rowOff>152109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35691"/>
          <a:ext cx="889000" cy="7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76491</xdr:rowOff>
    </xdr:from>
    <xdr:to>
      <xdr:col>15</xdr:col>
      <xdr:colOff>50800</xdr:colOff>
      <xdr:row>98</xdr:row>
      <xdr:rowOff>14897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35691"/>
          <a:ext cx="889000" cy="2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14897</xdr:rowOff>
    </xdr:from>
    <xdr:to>
      <xdr:col>10</xdr:col>
      <xdr:colOff>114300</xdr:colOff>
      <xdr:row>98</xdr:row>
      <xdr:rowOff>57989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16997"/>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163424</xdr:rowOff>
    </xdr:from>
    <xdr:to>
      <xdr:col>24</xdr:col>
      <xdr:colOff>114300</xdr:colOff>
      <xdr:row>96</xdr:row>
      <xdr:rowOff>93574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141851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2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101309</xdr:rowOff>
    </xdr:from>
    <xdr:to>
      <xdr:col>20</xdr:col>
      <xdr:colOff>38100</xdr:colOff>
      <xdr:row>97</xdr:row>
      <xdr:rowOff>31459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22586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25691</xdr:rowOff>
    </xdr:from>
    <xdr:to>
      <xdr:col>15</xdr:col>
      <xdr:colOff>101600</xdr:colOff>
      <xdr:row>96</xdr:row>
      <xdr:rowOff>127291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118418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135547</xdr:rowOff>
    </xdr:from>
    <xdr:to>
      <xdr:col>10</xdr:col>
      <xdr:colOff>165100</xdr:colOff>
      <xdr:row>98</xdr:row>
      <xdr:rowOff>65697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56824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5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7189</xdr:rowOff>
    </xdr:from>
    <xdr:to>
      <xdr:col>6</xdr:col>
      <xdr:colOff>38100</xdr:colOff>
      <xdr:row>98</xdr:row>
      <xdr:rowOff>108789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99916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22072</xdr:rowOff>
    </xdr:from>
    <xdr:to>
      <xdr:col>55</xdr:col>
      <xdr:colOff>0</xdr:colOff>
      <xdr:row>36</xdr:row>
      <xdr:rowOff>118952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94272"/>
          <a:ext cx="838200" cy="9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22072</xdr:rowOff>
    </xdr:from>
    <xdr:to>
      <xdr:col>50</xdr:col>
      <xdr:colOff>114300</xdr:colOff>
      <xdr:row>36</xdr:row>
      <xdr:rowOff>43203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94272"/>
          <a:ext cx="889000" cy="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44666</xdr:rowOff>
    </xdr:from>
    <xdr:to>
      <xdr:col>45</xdr:col>
      <xdr:colOff>177800</xdr:colOff>
      <xdr:row>36</xdr:row>
      <xdr:rowOff>43203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59616"/>
          <a:ext cx="889000" cy="85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44666</xdr:rowOff>
    </xdr:from>
    <xdr:to>
      <xdr:col>41</xdr:col>
      <xdr:colOff>50800</xdr:colOff>
      <xdr:row>38</xdr:row>
      <xdr:rowOff>50189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59616"/>
          <a:ext cx="889000" cy="120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41347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68152</xdr:rowOff>
    </xdr:from>
    <xdr:to>
      <xdr:col>55</xdr:col>
      <xdr:colOff>50800</xdr:colOff>
      <xdr:row>36</xdr:row>
      <xdr:rowOff>169752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91029</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142722</xdr:rowOff>
    </xdr:from>
    <xdr:to>
      <xdr:col>50</xdr:col>
      <xdr:colOff>165100</xdr:colOff>
      <xdr:row>36</xdr:row>
      <xdr:rowOff>72872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89399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1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163853</xdr:rowOff>
    </xdr:from>
    <xdr:to>
      <xdr:col>46</xdr:col>
      <xdr:colOff>38100</xdr:colOff>
      <xdr:row>36</xdr:row>
      <xdr:rowOff>94003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110530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59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165316</xdr:rowOff>
    </xdr:from>
    <xdr:to>
      <xdr:col>41</xdr:col>
      <xdr:colOff>101600</xdr:colOff>
      <xdr:row>31</xdr:row>
      <xdr:rowOff>95466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111993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0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170839</xdr:rowOff>
    </xdr:from>
    <xdr:to>
      <xdr:col>36</xdr:col>
      <xdr:colOff>165100</xdr:colOff>
      <xdr:row>38</xdr:row>
      <xdr:rowOff>100989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92116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0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111060</xdr:rowOff>
    </xdr:from>
    <xdr:to>
      <xdr:col>55</xdr:col>
      <xdr:colOff>0</xdr:colOff>
      <xdr:row>57</xdr:row>
      <xdr:rowOff>137342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12260"/>
          <a:ext cx="838200" cy="19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79904</xdr:rowOff>
    </xdr:from>
    <xdr:to>
      <xdr:col>50</xdr:col>
      <xdr:colOff>114300</xdr:colOff>
      <xdr:row>57</xdr:row>
      <xdr:rowOff>137342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52554"/>
          <a:ext cx="889000" cy="5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44361</xdr:rowOff>
    </xdr:from>
    <xdr:to>
      <xdr:col>45</xdr:col>
      <xdr:colOff>177800</xdr:colOff>
      <xdr:row>57</xdr:row>
      <xdr:rowOff>79904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17011"/>
          <a:ext cx="889000" cy="3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72459</xdr:rowOff>
    </xdr:from>
    <xdr:to>
      <xdr:col>41</xdr:col>
      <xdr:colOff>50800</xdr:colOff>
      <xdr:row>57</xdr:row>
      <xdr:rowOff>44361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73659"/>
          <a:ext cx="889000" cy="14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60260</xdr:rowOff>
    </xdr:from>
    <xdr:to>
      <xdr:col>55</xdr:col>
      <xdr:colOff>50800</xdr:colOff>
      <xdr:row>56</xdr:row>
      <xdr:rowOff>161860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83137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86542</xdr:rowOff>
    </xdr:from>
    <xdr:to>
      <xdr:col>50</xdr:col>
      <xdr:colOff>165100</xdr:colOff>
      <xdr:row>58</xdr:row>
      <xdr:rowOff>16692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5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7819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29104</xdr:rowOff>
    </xdr:from>
    <xdr:to>
      <xdr:col>46</xdr:col>
      <xdr:colOff>38100</xdr:colOff>
      <xdr:row>57</xdr:row>
      <xdr:rowOff>130704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121831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165011</xdr:rowOff>
    </xdr:from>
    <xdr:to>
      <xdr:col>41</xdr:col>
      <xdr:colOff>101600</xdr:colOff>
      <xdr:row>57</xdr:row>
      <xdr:rowOff>95161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86288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21659</xdr:rowOff>
    </xdr:from>
    <xdr:to>
      <xdr:col>36</xdr:col>
      <xdr:colOff>165100</xdr:colOff>
      <xdr:row>56</xdr:row>
      <xdr:rowOff>123259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139786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3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22972</xdr:rowOff>
    </xdr:from>
    <xdr:to>
      <xdr:col>55</xdr:col>
      <xdr:colOff>0</xdr:colOff>
      <xdr:row>79</xdr:row>
      <xdr:rowOff>25116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7522"/>
          <a:ext cx="8382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1288</xdr:rowOff>
    </xdr:from>
    <xdr:to>
      <xdr:col>50</xdr:col>
      <xdr:colOff>114300</xdr:colOff>
      <xdr:row>79</xdr:row>
      <xdr:rowOff>25116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5838"/>
          <a:ext cx="8890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1288</xdr:rowOff>
    </xdr:from>
    <xdr:to>
      <xdr:col>45</xdr:col>
      <xdr:colOff>177800</xdr:colOff>
      <xdr:row>79</xdr:row>
      <xdr:rowOff>16638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45838"/>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89506</xdr:rowOff>
    </xdr:from>
    <xdr:to>
      <xdr:col>41</xdr:col>
      <xdr:colOff>50800</xdr:colOff>
      <xdr:row>79</xdr:row>
      <xdr:rowOff>16638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91156"/>
          <a:ext cx="889000" cy="27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143622</xdr:rowOff>
    </xdr:from>
    <xdr:to>
      <xdr:col>55</xdr:col>
      <xdr:colOff>50800</xdr:colOff>
      <xdr:row>79</xdr:row>
      <xdr:rowOff>73772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58549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145766</xdr:rowOff>
    </xdr:from>
    <xdr:to>
      <xdr:col>50</xdr:col>
      <xdr:colOff>165100</xdr:colOff>
      <xdr:row>79</xdr:row>
      <xdr:rowOff>75916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67043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121938</xdr:rowOff>
    </xdr:from>
    <xdr:to>
      <xdr:col>46</xdr:col>
      <xdr:colOff>38100</xdr:colOff>
      <xdr:row>79</xdr:row>
      <xdr:rowOff>52088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43215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8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137288</xdr:rowOff>
    </xdr:from>
    <xdr:to>
      <xdr:col>41</xdr:col>
      <xdr:colOff>101600</xdr:colOff>
      <xdr:row>79</xdr:row>
      <xdr:rowOff>67438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58565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0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38706</xdr:rowOff>
    </xdr:from>
    <xdr:to>
      <xdr:col>36</xdr:col>
      <xdr:colOff>165100</xdr:colOff>
      <xdr:row>77</xdr:row>
      <xdr:rowOff>140306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156833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96520</xdr:rowOff>
    </xdr:from>
    <xdr:to>
      <xdr:col>55</xdr:col>
      <xdr:colOff>0</xdr:colOff>
      <xdr:row>96</xdr:row>
      <xdr:rowOff>151245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212820"/>
          <a:ext cx="838200" cy="3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18492</xdr:rowOff>
    </xdr:from>
    <xdr:to>
      <xdr:col>50</xdr:col>
      <xdr:colOff>114300</xdr:colOff>
      <xdr:row>96</xdr:row>
      <xdr:rowOff>151245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477692"/>
          <a:ext cx="889000" cy="1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96355</xdr:rowOff>
    </xdr:from>
    <xdr:to>
      <xdr:col>45</xdr:col>
      <xdr:colOff>177800</xdr:colOff>
      <xdr:row>96</xdr:row>
      <xdr:rowOff>18492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384105"/>
          <a:ext cx="889000" cy="9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96355</xdr:rowOff>
    </xdr:from>
    <xdr:to>
      <xdr:col>41</xdr:col>
      <xdr:colOff>50800</xdr:colOff>
      <xdr:row>95</xdr:row>
      <xdr:rowOff>157251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84105"/>
          <a:ext cx="889000" cy="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53179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45720</xdr:rowOff>
    </xdr:from>
    <xdr:to>
      <xdr:col>55</xdr:col>
      <xdr:colOff>50800</xdr:colOff>
      <xdr:row>94</xdr:row>
      <xdr:rowOff>147320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1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68597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100445</xdr:rowOff>
    </xdr:from>
    <xdr:to>
      <xdr:col>50</xdr:col>
      <xdr:colOff>165100</xdr:colOff>
      <xdr:row>97</xdr:row>
      <xdr:rowOff>30595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21722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6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139142</xdr:rowOff>
    </xdr:from>
    <xdr:to>
      <xdr:col>46</xdr:col>
      <xdr:colOff>38100</xdr:colOff>
      <xdr:row>96</xdr:row>
      <xdr:rowOff>69292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85819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45555</xdr:rowOff>
    </xdr:from>
    <xdr:to>
      <xdr:col>41</xdr:col>
      <xdr:colOff>101600</xdr:colOff>
      <xdr:row>95</xdr:row>
      <xdr:rowOff>147155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163682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1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106451</xdr:rowOff>
    </xdr:from>
    <xdr:to>
      <xdr:col>36</xdr:col>
      <xdr:colOff>165100</xdr:colOff>
      <xdr:row>96</xdr:row>
      <xdr:rowOff>36601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53128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1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29058</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15608"/>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149708</xdr:rowOff>
    </xdr:from>
    <xdr:to>
      <xdr:col>67</xdr:col>
      <xdr:colOff>101600</xdr:colOff>
      <xdr:row>39</xdr:row>
      <xdr:rowOff>79858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70985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57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118771</xdr:rowOff>
    </xdr:from>
    <xdr:to>
      <xdr:col>85</xdr:col>
      <xdr:colOff>127000</xdr:colOff>
      <xdr:row>76</xdr:row>
      <xdr:rowOff>132728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48971"/>
          <a:ext cx="8382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132728</xdr:rowOff>
    </xdr:from>
    <xdr:to>
      <xdr:col>81</xdr:col>
      <xdr:colOff>50800</xdr:colOff>
      <xdr:row>76</xdr:row>
      <xdr:rowOff>163640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62928"/>
          <a:ext cx="889000" cy="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163640</xdr:rowOff>
    </xdr:from>
    <xdr:to>
      <xdr:col>76</xdr:col>
      <xdr:colOff>114300</xdr:colOff>
      <xdr:row>77</xdr:row>
      <xdr:rowOff>7874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93840"/>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7874</xdr:rowOff>
    </xdr:from>
    <xdr:to>
      <xdr:col>71</xdr:col>
      <xdr:colOff>177800</xdr:colOff>
      <xdr:row>77</xdr:row>
      <xdr:rowOff>27457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209524"/>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67971</xdr:rowOff>
    </xdr:from>
    <xdr:to>
      <xdr:col>85</xdr:col>
      <xdr:colOff>177800</xdr:colOff>
      <xdr:row>76</xdr:row>
      <xdr:rowOff>169571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46398</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81928</xdr:rowOff>
    </xdr:from>
    <xdr:to>
      <xdr:col>81</xdr:col>
      <xdr:colOff>101600</xdr:colOff>
      <xdr:row>77</xdr:row>
      <xdr:rowOff>12078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3205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112840</xdr:rowOff>
    </xdr:from>
    <xdr:to>
      <xdr:col>76</xdr:col>
      <xdr:colOff>165100</xdr:colOff>
      <xdr:row>77</xdr:row>
      <xdr:rowOff>42990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34117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128524</xdr:rowOff>
    </xdr:from>
    <xdr:to>
      <xdr:col>72</xdr:col>
      <xdr:colOff>38100</xdr:colOff>
      <xdr:row>77</xdr:row>
      <xdr:rowOff>58674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49801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148107</xdr:rowOff>
    </xdr:from>
    <xdr:to>
      <xdr:col>67</xdr:col>
      <xdr:colOff>101600</xdr:colOff>
      <xdr:row>77</xdr:row>
      <xdr:rowOff>78257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69384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18035</xdr:rowOff>
    </xdr:from>
    <xdr:to>
      <xdr:col>85</xdr:col>
      <xdr:colOff>127000</xdr:colOff>
      <xdr:row>96</xdr:row>
      <xdr:rowOff>18963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477235"/>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18963</xdr:rowOff>
    </xdr:from>
    <xdr:to>
      <xdr:col>81</xdr:col>
      <xdr:colOff>50800</xdr:colOff>
      <xdr:row>96</xdr:row>
      <xdr:rowOff>83962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478163"/>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83962</xdr:rowOff>
    </xdr:from>
    <xdr:to>
      <xdr:col>76</xdr:col>
      <xdr:colOff>114300</xdr:colOff>
      <xdr:row>96</xdr:row>
      <xdr:rowOff>152808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543162"/>
          <a:ext cx="889000" cy="6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152808</xdr:rowOff>
    </xdr:from>
    <xdr:to>
      <xdr:col>71</xdr:col>
      <xdr:colOff>177800</xdr:colOff>
      <xdr:row>97</xdr:row>
      <xdr:rowOff>164947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612008"/>
          <a:ext cx="889000" cy="18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138685</xdr:rowOff>
    </xdr:from>
    <xdr:to>
      <xdr:col>85</xdr:col>
      <xdr:colOff>177800</xdr:colOff>
      <xdr:row>96</xdr:row>
      <xdr:rowOff>68835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4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161562</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27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139613</xdr:rowOff>
    </xdr:from>
    <xdr:to>
      <xdr:col>81</xdr:col>
      <xdr:colOff>101600</xdr:colOff>
      <xdr:row>96</xdr:row>
      <xdr:rowOff>69763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4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86290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620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33162</xdr:rowOff>
    </xdr:from>
    <xdr:to>
      <xdr:col>76</xdr:col>
      <xdr:colOff>165100</xdr:colOff>
      <xdr:row>96</xdr:row>
      <xdr:rowOff>134762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4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151289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26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102008</xdr:rowOff>
    </xdr:from>
    <xdr:to>
      <xdr:col>72</xdr:col>
      <xdr:colOff>38100</xdr:colOff>
      <xdr:row>97</xdr:row>
      <xdr:rowOff>32158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5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48685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3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114147</xdr:rowOff>
    </xdr:from>
    <xdr:to>
      <xdr:col>67</xdr:col>
      <xdr:colOff>101600</xdr:colOff>
      <xdr:row>98</xdr:row>
      <xdr:rowOff>44297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60824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98192</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8474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92086</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7863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92086</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7863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47392</xdr:rowOff>
    </xdr:from>
    <xdr:to>
      <xdr:col>116</xdr:col>
      <xdr:colOff>114300</xdr:colOff>
      <xdr:row>39</xdr:row>
      <xdr:rowOff>148992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133769</xdr:rowOff>
    </xdr:from>
    <xdr:ext cx="313932"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48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41286</xdr:rowOff>
    </xdr:from>
    <xdr:to>
      <xdr:col>102</xdr:col>
      <xdr:colOff>165100</xdr:colOff>
      <xdr:row>39</xdr:row>
      <xdr:rowOff>142886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134013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8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24981</xdr:rowOff>
    </xdr:from>
    <xdr:to>
      <xdr:col>116</xdr:col>
      <xdr:colOff>63500</xdr:colOff>
      <xdr:row>59</xdr:row>
      <xdr:rowOff>27115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40531"/>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24333</xdr:rowOff>
    </xdr:from>
    <xdr:to>
      <xdr:col>111</xdr:col>
      <xdr:colOff>177800</xdr:colOff>
      <xdr:row>59</xdr:row>
      <xdr:rowOff>24981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3988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24333</xdr:rowOff>
    </xdr:from>
    <xdr:to>
      <xdr:col>107</xdr:col>
      <xdr:colOff>50800</xdr:colOff>
      <xdr:row>59</xdr:row>
      <xdr:rowOff>24524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3988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24524</xdr:rowOff>
    </xdr:from>
    <xdr:to>
      <xdr:col>102</xdr:col>
      <xdr:colOff>114300</xdr:colOff>
      <xdr:row>59</xdr:row>
      <xdr:rowOff>31267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0074"/>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147765</xdr:rowOff>
    </xdr:from>
    <xdr:to>
      <xdr:col>116</xdr:col>
      <xdr:colOff>114300</xdr:colOff>
      <xdr:row>59</xdr:row>
      <xdr:rowOff>77915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62692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06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145631</xdr:rowOff>
    </xdr:from>
    <xdr:to>
      <xdr:col>112</xdr:col>
      <xdr:colOff>38100</xdr:colOff>
      <xdr:row>59</xdr:row>
      <xdr:rowOff>75781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66908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8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144983</xdr:rowOff>
    </xdr:from>
    <xdr:to>
      <xdr:col>107</xdr:col>
      <xdr:colOff>101600</xdr:colOff>
      <xdr:row>59</xdr:row>
      <xdr:rowOff>75133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66260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8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145174</xdr:rowOff>
    </xdr:from>
    <xdr:to>
      <xdr:col>102</xdr:col>
      <xdr:colOff>165100</xdr:colOff>
      <xdr:row>59</xdr:row>
      <xdr:rowOff>75324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66451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151917</xdr:rowOff>
    </xdr:from>
    <xdr:to>
      <xdr:col>98</xdr:col>
      <xdr:colOff>38100</xdr:colOff>
      <xdr:row>59</xdr:row>
      <xdr:rowOff>82067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73194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88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45155</xdr:rowOff>
    </xdr:from>
    <xdr:to>
      <xdr:col>116</xdr:col>
      <xdr:colOff>63500</xdr:colOff>
      <xdr:row>77</xdr:row>
      <xdr:rowOff>76188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46805"/>
          <a:ext cx="8382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76188</xdr:rowOff>
    </xdr:from>
    <xdr:to>
      <xdr:col>111</xdr:col>
      <xdr:colOff>177800</xdr:colOff>
      <xdr:row>77</xdr:row>
      <xdr:rowOff>97847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77838"/>
          <a:ext cx="8890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97847</xdr:rowOff>
    </xdr:from>
    <xdr:to>
      <xdr:col>107</xdr:col>
      <xdr:colOff>50800</xdr:colOff>
      <xdr:row>77</xdr:row>
      <xdr:rowOff>112230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99497"/>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52546</xdr:rowOff>
    </xdr:from>
    <xdr:to>
      <xdr:col>102</xdr:col>
      <xdr:colOff>114300</xdr:colOff>
      <xdr:row>77</xdr:row>
      <xdr:rowOff>112230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82746"/>
          <a:ext cx="889000" cy="2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165805</xdr:rowOff>
    </xdr:from>
    <xdr:to>
      <xdr:col>116</xdr:col>
      <xdr:colOff>114300</xdr:colOff>
      <xdr:row>77</xdr:row>
      <xdr:rowOff>95955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144232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25388</xdr:rowOff>
    </xdr:from>
    <xdr:to>
      <xdr:col>112</xdr:col>
      <xdr:colOff>38100</xdr:colOff>
      <xdr:row>77</xdr:row>
      <xdr:rowOff>126988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118115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47047</xdr:rowOff>
    </xdr:from>
    <xdr:to>
      <xdr:col>107</xdr:col>
      <xdr:colOff>101600</xdr:colOff>
      <xdr:row>77</xdr:row>
      <xdr:rowOff>148647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139774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61430</xdr:rowOff>
    </xdr:from>
    <xdr:to>
      <xdr:col>102</xdr:col>
      <xdr:colOff>165100</xdr:colOff>
      <xdr:row>77</xdr:row>
      <xdr:rowOff>163030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154157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5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1746</xdr:rowOff>
    </xdr:from>
    <xdr:to>
      <xdr:col>98</xdr:col>
      <xdr:colOff>38100</xdr:colOff>
      <xdr:row>76</xdr:row>
      <xdr:rowOff>103346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94473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737,084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201,646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を大きく上回っている状況にある。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主な要因については、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ふるさと納税に係る経費</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また、普通建設事業費（うち更新整備）については、住民一人当たり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63,400</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31,309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これは、明見中学校長寿命化事業等の増加が主な要因となっている。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46,770
45,970
121.74
37,300,632
34,473,431
742,952
11,492,129
17,559,776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122936</xdr:rowOff>
    </xdr:from>
    <xdr:to>
      <xdr:col>24</xdr:col>
      <xdr:colOff>63500</xdr:colOff>
      <xdr:row>36</xdr:row>
      <xdr:rowOff>124460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513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124460</xdr:rowOff>
    </xdr:from>
    <xdr:to>
      <xdr:col>19</xdr:col>
      <xdr:colOff>177800</xdr:colOff>
      <xdr:row>36</xdr:row>
      <xdr:rowOff>169799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6660"/>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149606</xdr:rowOff>
    </xdr:from>
    <xdr:to>
      <xdr:col>15</xdr:col>
      <xdr:colOff>50800</xdr:colOff>
      <xdr:row>36</xdr:row>
      <xdr:rowOff>169799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180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87884</xdr:rowOff>
    </xdr:from>
    <xdr:to>
      <xdr:col>10</xdr:col>
      <xdr:colOff>114300</xdr:colOff>
      <xdr:row>36</xdr:row>
      <xdr:rowOff>149606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008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72136</xdr:rowOff>
    </xdr:from>
    <xdr:to>
      <xdr:col>24</xdr:col>
      <xdr:colOff>114300</xdr:colOff>
      <xdr:row>37</xdr:row>
      <xdr:rowOff>2286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50563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73660</xdr:rowOff>
    </xdr:from>
    <xdr:to>
      <xdr:col>20</xdr:col>
      <xdr:colOff>38100</xdr:colOff>
      <xdr:row>37</xdr:row>
      <xdr:rowOff>3810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166387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118999</xdr:rowOff>
    </xdr:from>
    <xdr:to>
      <xdr:col>15</xdr:col>
      <xdr:colOff>101600</xdr:colOff>
      <xdr:row>37</xdr:row>
      <xdr:rowOff>49149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40276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98806</xdr:rowOff>
    </xdr:from>
    <xdr:to>
      <xdr:col>10</xdr:col>
      <xdr:colOff>165100</xdr:colOff>
      <xdr:row>37</xdr:row>
      <xdr:rowOff>28956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20083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37084</xdr:rowOff>
    </xdr:from>
    <xdr:to>
      <xdr:col>6</xdr:col>
      <xdr:colOff>38100</xdr:colOff>
      <xdr:row>36</xdr:row>
      <xdr:rowOff>138684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129811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17407</xdr:rowOff>
    </xdr:from>
    <xdr:to>
      <xdr:col>24</xdr:col>
      <xdr:colOff>63500</xdr:colOff>
      <xdr:row>53</xdr:row>
      <xdr:rowOff>41013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104257"/>
          <a:ext cx="838200" cy="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41013</xdr:rowOff>
    </xdr:from>
    <xdr:to>
      <xdr:col>19</xdr:col>
      <xdr:colOff>177800</xdr:colOff>
      <xdr:row>54</xdr:row>
      <xdr:rowOff>36129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127863"/>
          <a:ext cx="889000" cy="16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167223</xdr:rowOff>
    </xdr:from>
    <xdr:to>
      <xdr:col>15</xdr:col>
      <xdr:colOff>50800</xdr:colOff>
      <xdr:row>54</xdr:row>
      <xdr:rowOff>36129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082623"/>
          <a:ext cx="889000" cy="2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167223</xdr:rowOff>
    </xdr:from>
    <xdr:to>
      <xdr:col>10</xdr:col>
      <xdr:colOff>114300</xdr:colOff>
      <xdr:row>56</xdr:row>
      <xdr:rowOff>76957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082623"/>
          <a:ext cx="889000" cy="59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138057</xdr:rowOff>
    </xdr:from>
    <xdr:to>
      <xdr:col>24</xdr:col>
      <xdr:colOff>114300</xdr:colOff>
      <xdr:row>53</xdr:row>
      <xdr:rowOff>68207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160934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0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161663</xdr:rowOff>
    </xdr:from>
    <xdr:to>
      <xdr:col>20</xdr:col>
      <xdr:colOff>38100</xdr:colOff>
      <xdr:row>53</xdr:row>
      <xdr:rowOff>91813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0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108340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8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156779</xdr:rowOff>
    </xdr:from>
    <xdr:to>
      <xdr:col>15</xdr:col>
      <xdr:colOff>101600</xdr:colOff>
      <xdr:row>54</xdr:row>
      <xdr:rowOff>86929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103456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1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116423</xdr:rowOff>
    </xdr:from>
    <xdr:to>
      <xdr:col>10</xdr:col>
      <xdr:colOff>165100</xdr:colOff>
      <xdr:row>53</xdr:row>
      <xdr:rowOff>46573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0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63100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0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26157</xdr:rowOff>
    </xdr:from>
    <xdr:to>
      <xdr:col>6</xdr:col>
      <xdr:colOff>38100</xdr:colOff>
      <xdr:row>56</xdr:row>
      <xdr:rowOff>127757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144284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0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128705</xdr:rowOff>
    </xdr:from>
    <xdr:to>
      <xdr:col>24</xdr:col>
      <xdr:colOff>63500</xdr:colOff>
      <xdr:row>76</xdr:row>
      <xdr:rowOff>141779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8905"/>
          <a:ext cx="8382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140495</xdr:rowOff>
    </xdr:from>
    <xdr:to>
      <xdr:col>19</xdr:col>
      <xdr:colOff>177800</xdr:colOff>
      <xdr:row>76</xdr:row>
      <xdr:rowOff>141779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70695"/>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140495</xdr:rowOff>
    </xdr:from>
    <xdr:to>
      <xdr:col>15</xdr:col>
      <xdr:colOff>50800</xdr:colOff>
      <xdr:row>78</xdr:row>
      <xdr:rowOff>28916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0695"/>
          <a:ext cx="889000" cy="23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28916</xdr:rowOff>
    </xdr:from>
    <xdr:to>
      <xdr:col>10</xdr:col>
      <xdr:colOff>114300</xdr:colOff>
      <xdr:row>79</xdr:row>
      <xdr:rowOff>14678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2016"/>
          <a:ext cx="889000" cy="1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77905</xdr:rowOff>
    </xdr:from>
    <xdr:to>
      <xdr:col>24</xdr:col>
      <xdr:colOff>114300</xdr:colOff>
      <xdr:row>77</xdr:row>
      <xdr:rowOff>8055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56332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90979</xdr:rowOff>
    </xdr:from>
    <xdr:to>
      <xdr:col>20</xdr:col>
      <xdr:colOff>38100</xdr:colOff>
      <xdr:row>77</xdr:row>
      <xdr:rowOff>21129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89695</xdr:rowOff>
    </xdr:from>
    <xdr:to>
      <xdr:col>15</xdr:col>
      <xdr:colOff>101600</xdr:colOff>
      <xdr:row>77</xdr:row>
      <xdr:rowOff>19845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1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149566</xdr:rowOff>
    </xdr:from>
    <xdr:to>
      <xdr:col>10</xdr:col>
      <xdr:colOff>165100</xdr:colOff>
      <xdr:row>78</xdr:row>
      <xdr:rowOff>79716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70843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135328</xdr:rowOff>
    </xdr:from>
    <xdr:to>
      <xdr:col>6</xdr:col>
      <xdr:colOff>38100</xdr:colOff>
      <xdr:row>79</xdr:row>
      <xdr:rowOff>65478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56605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0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53918</xdr:rowOff>
    </xdr:from>
    <xdr:to>
      <xdr:col>24</xdr:col>
      <xdr:colOff>63500</xdr:colOff>
      <xdr:row>93</xdr:row>
      <xdr:rowOff>482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827318"/>
          <a:ext cx="838200" cy="1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53918</xdr:rowOff>
    </xdr:from>
    <xdr:to>
      <xdr:col>19</xdr:col>
      <xdr:colOff>177800</xdr:colOff>
      <xdr:row>92</xdr:row>
      <xdr:rowOff>91390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827318"/>
          <a:ext cx="889000" cy="3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110210</xdr:rowOff>
    </xdr:from>
    <xdr:to>
      <xdr:col>15</xdr:col>
      <xdr:colOff>50800</xdr:colOff>
      <xdr:row>92</xdr:row>
      <xdr:rowOff>91390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5712160"/>
          <a:ext cx="889000" cy="15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110210</xdr:rowOff>
    </xdr:from>
    <xdr:to>
      <xdr:col>10</xdr:col>
      <xdr:colOff>114300</xdr:colOff>
      <xdr:row>92</xdr:row>
      <xdr:rowOff>54166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5712160"/>
          <a:ext cx="889000" cy="1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121132</xdr:rowOff>
    </xdr:from>
    <xdr:to>
      <xdr:col>24</xdr:col>
      <xdr:colOff>114300</xdr:colOff>
      <xdr:row>93</xdr:row>
      <xdr:rowOff>51282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8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144009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7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3118</xdr:rowOff>
    </xdr:from>
    <xdr:to>
      <xdr:col>20</xdr:col>
      <xdr:colOff>38100</xdr:colOff>
      <xdr:row>92</xdr:row>
      <xdr:rowOff>104718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7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121245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5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40590</xdr:rowOff>
    </xdr:from>
    <xdr:to>
      <xdr:col>15</xdr:col>
      <xdr:colOff>101600</xdr:colOff>
      <xdr:row>92</xdr:row>
      <xdr:rowOff>142190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8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158717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58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59410</xdr:rowOff>
    </xdr:from>
    <xdr:to>
      <xdr:col>10</xdr:col>
      <xdr:colOff>165100</xdr:colOff>
      <xdr:row>91</xdr:row>
      <xdr:rowOff>161010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6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6087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4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3366</xdr:rowOff>
    </xdr:from>
    <xdr:to>
      <xdr:col>6</xdr:col>
      <xdr:colOff>38100</xdr:colOff>
      <xdr:row>92</xdr:row>
      <xdr:rowOff>104966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7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121493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55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29319</xdr:rowOff>
    </xdr:from>
    <xdr:to>
      <xdr:col>55</xdr:col>
      <xdr:colOff>0</xdr:colOff>
      <xdr:row>38</xdr:row>
      <xdr:rowOff>66874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444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66874</xdr:rowOff>
    </xdr:from>
    <xdr:to>
      <xdr:col>50</xdr:col>
      <xdr:colOff>114300</xdr:colOff>
      <xdr:row>38</xdr:row>
      <xdr:rowOff>72099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81974"/>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72099</xdr:rowOff>
    </xdr:from>
    <xdr:to>
      <xdr:col>45</xdr:col>
      <xdr:colOff>177800</xdr:colOff>
      <xdr:row>38</xdr:row>
      <xdr:rowOff>76019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87199"/>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42382</xdr:rowOff>
    </xdr:from>
    <xdr:to>
      <xdr:col>41</xdr:col>
      <xdr:colOff>50800</xdr:colOff>
      <xdr:row>38</xdr:row>
      <xdr:rowOff>76019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57482"/>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149969</xdr:rowOff>
    </xdr:from>
    <xdr:to>
      <xdr:col>55</xdr:col>
      <xdr:colOff>50800</xdr:colOff>
      <xdr:row>38</xdr:row>
      <xdr:rowOff>80119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128396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72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16074</xdr:rowOff>
    </xdr:from>
    <xdr:to>
      <xdr:col>50</xdr:col>
      <xdr:colOff>165100</xdr:colOff>
      <xdr:row>38</xdr:row>
      <xdr:rowOff>117674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108801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23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21299</xdr:rowOff>
    </xdr:from>
    <xdr:to>
      <xdr:col>46</xdr:col>
      <xdr:colOff>38100</xdr:colOff>
      <xdr:row>38</xdr:row>
      <xdr:rowOff>122899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114026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2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25219</xdr:rowOff>
    </xdr:from>
    <xdr:to>
      <xdr:col>41</xdr:col>
      <xdr:colOff>101600</xdr:colOff>
      <xdr:row>38</xdr:row>
      <xdr:rowOff>126819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117946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33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163032</xdr:rowOff>
    </xdr:from>
    <xdr:to>
      <xdr:col>36</xdr:col>
      <xdr:colOff>165100</xdr:colOff>
      <xdr:row>38</xdr:row>
      <xdr:rowOff>93182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84309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9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167608</xdr:rowOff>
    </xdr:from>
    <xdr:to>
      <xdr:col>55</xdr:col>
      <xdr:colOff>0</xdr:colOff>
      <xdr:row>58</xdr:row>
      <xdr:rowOff>94018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40258"/>
          <a:ext cx="8382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94018</xdr:rowOff>
    </xdr:from>
    <xdr:to>
      <xdr:col>50</xdr:col>
      <xdr:colOff>114300</xdr:colOff>
      <xdr:row>58</xdr:row>
      <xdr:rowOff>109125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38118"/>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109125</xdr:rowOff>
    </xdr:from>
    <xdr:to>
      <xdr:col>45</xdr:col>
      <xdr:colOff>177800</xdr:colOff>
      <xdr:row>58</xdr:row>
      <xdr:rowOff>111430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53225"/>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97790</xdr:rowOff>
    </xdr:from>
    <xdr:to>
      <xdr:col>41</xdr:col>
      <xdr:colOff>50800</xdr:colOff>
      <xdr:row>58</xdr:row>
      <xdr:rowOff>111430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41890"/>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116808</xdr:rowOff>
    </xdr:from>
    <xdr:to>
      <xdr:col>55</xdr:col>
      <xdr:colOff>50800</xdr:colOff>
      <xdr:row>58</xdr:row>
      <xdr:rowOff>46958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95235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43218</xdr:rowOff>
    </xdr:from>
    <xdr:to>
      <xdr:col>50</xdr:col>
      <xdr:colOff>165100</xdr:colOff>
      <xdr:row>58</xdr:row>
      <xdr:rowOff>144818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135945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58325</xdr:rowOff>
    </xdr:from>
    <xdr:to>
      <xdr:col>46</xdr:col>
      <xdr:colOff>38100</xdr:colOff>
      <xdr:row>58</xdr:row>
      <xdr:rowOff>159925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151052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60630</xdr:rowOff>
    </xdr:from>
    <xdr:to>
      <xdr:col>41</xdr:col>
      <xdr:colOff>101600</xdr:colOff>
      <xdr:row>58</xdr:row>
      <xdr:rowOff>162230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153357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9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46990</xdr:rowOff>
    </xdr:from>
    <xdr:to>
      <xdr:col>36</xdr:col>
      <xdr:colOff>165100</xdr:colOff>
      <xdr:row>58</xdr:row>
      <xdr:rowOff>148590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139717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29953</xdr:rowOff>
    </xdr:from>
    <xdr:to>
      <xdr:col>55</xdr:col>
      <xdr:colOff>0</xdr:colOff>
      <xdr:row>76</xdr:row>
      <xdr:rowOff>112782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60153"/>
          <a:ext cx="8382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120879</xdr:rowOff>
    </xdr:from>
    <xdr:to>
      <xdr:col>50</xdr:col>
      <xdr:colOff>114300</xdr:colOff>
      <xdr:row>76</xdr:row>
      <xdr:rowOff>29953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79629"/>
          <a:ext cx="889000" cy="8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120879</xdr:rowOff>
    </xdr:from>
    <xdr:to>
      <xdr:col>45</xdr:col>
      <xdr:colOff>177800</xdr:colOff>
      <xdr:row>77</xdr:row>
      <xdr:rowOff>101467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979629"/>
          <a:ext cx="889000" cy="3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101467</xdr:rowOff>
    </xdr:from>
    <xdr:to>
      <xdr:col>41</xdr:col>
      <xdr:colOff>50800</xdr:colOff>
      <xdr:row>78</xdr:row>
      <xdr:rowOff>59785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03117"/>
          <a:ext cx="889000" cy="1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61982</xdr:rowOff>
    </xdr:from>
    <xdr:to>
      <xdr:col>55</xdr:col>
      <xdr:colOff>50800</xdr:colOff>
      <xdr:row>76</xdr:row>
      <xdr:rowOff>163582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84859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150603</xdr:rowOff>
    </xdr:from>
    <xdr:to>
      <xdr:col>50</xdr:col>
      <xdr:colOff>165100</xdr:colOff>
      <xdr:row>76</xdr:row>
      <xdr:rowOff>80753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97280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70079</xdr:rowOff>
    </xdr:from>
    <xdr:to>
      <xdr:col>46</xdr:col>
      <xdr:colOff>38100</xdr:colOff>
      <xdr:row>76</xdr:row>
      <xdr:rowOff>229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16756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0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50667</xdr:rowOff>
    </xdr:from>
    <xdr:to>
      <xdr:col>41</xdr:col>
      <xdr:colOff>101600</xdr:colOff>
      <xdr:row>77</xdr:row>
      <xdr:rowOff>152267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143394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8985</xdr:rowOff>
    </xdr:from>
    <xdr:to>
      <xdr:col>36</xdr:col>
      <xdr:colOff>165100</xdr:colOff>
      <xdr:row>78</xdr:row>
      <xdr:rowOff>110585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101712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71374</xdr:rowOff>
    </xdr:from>
    <xdr:to>
      <xdr:col>55</xdr:col>
      <xdr:colOff>0</xdr:colOff>
      <xdr:row>98</xdr:row>
      <xdr:rowOff>1257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702024"/>
          <a:ext cx="838200" cy="10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131508</xdr:rowOff>
    </xdr:from>
    <xdr:to>
      <xdr:col>50</xdr:col>
      <xdr:colOff>114300</xdr:colOff>
      <xdr:row>98</xdr:row>
      <xdr:rowOff>1257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62158"/>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131508</xdr:rowOff>
    </xdr:from>
    <xdr:to>
      <xdr:col>45</xdr:col>
      <xdr:colOff>177800</xdr:colOff>
      <xdr:row>98</xdr:row>
      <xdr:rowOff>6210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62158"/>
          <a:ext cx="889000" cy="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53187</xdr:rowOff>
    </xdr:from>
    <xdr:to>
      <xdr:col>41</xdr:col>
      <xdr:colOff>50800</xdr:colOff>
      <xdr:row>98</xdr:row>
      <xdr:rowOff>6210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12387"/>
          <a:ext cx="889000" cy="29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20574</xdr:rowOff>
    </xdr:from>
    <xdr:to>
      <xdr:col>55</xdr:col>
      <xdr:colOff>50800</xdr:colOff>
      <xdr:row>97</xdr:row>
      <xdr:rowOff>122174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170451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2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121907</xdr:rowOff>
    </xdr:from>
    <xdr:to>
      <xdr:col>50</xdr:col>
      <xdr:colOff>165100</xdr:colOff>
      <xdr:row>98</xdr:row>
      <xdr:rowOff>52057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43184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80708</xdr:rowOff>
    </xdr:from>
    <xdr:to>
      <xdr:col>46</xdr:col>
      <xdr:colOff>38100</xdr:colOff>
      <xdr:row>98</xdr:row>
      <xdr:rowOff>10858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126860</xdr:rowOff>
    </xdr:from>
    <xdr:to>
      <xdr:col>41</xdr:col>
      <xdr:colOff>101600</xdr:colOff>
      <xdr:row>98</xdr:row>
      <xdr:rowOff>57010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48137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2387</xdr:rowOff>
    </xdr:from>
    <xdr:to>
      <xdr:col>36</xdr:col>
      <xdr:colOff>165100</xdr:colOff>
      <xdr:row>96</xdr:row>
      <xdr:rowOff>103987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6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120514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3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29341</xdr:rowOff>
    </xdr:from>
    <xdr:to>
      <xdr:col>85</xdr:col>
      <xdr:colOff>127000</xdr:colOff>
      <xdr:row>38</xdr:row>
      <xdr:rowOff>62063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44441"/>
          <a:ext cx="8382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22134</xdr:rowOff>
    </xdr:from>
    <xdr:to>
      <xdr:col>81</xdr:col>
      <xdr:colOff>50800</xdr:colOff>
      <xdr:row>38</xdr:row>
      <xdr:rowOff>29341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37234"/>
          <a:ext cx="8890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168787</xdr:rowOff>
    </xdr:from>
    <xdr:to>
      <xdr:col>76</xdr:col>
      <xdr:colOff>114300</xdr:colOff>
      <xdr:row>38</xdr:row>
      <xdr:rowOff>22134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12437"/>
          <a:ext cx="8890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168787</xdr:rowOff>
    </xdr:from>
    <xdr:to>
      <xdr:col>71</xdr:col>
      <xdr:colOff>177800</xdr:colOff>
      <xdr:row>38</xdr:row>
      <xdr:rowOff>49980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12437"/>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11263</xdr:rowOff>
    </xdr:from>
    <xdr:to>
      <xdr:col>85</xdr:col>
      <xdr:colOff>177800</xdr:colOff>
      <xdr:row>38</xdr:row>
      <xdr:rowOff>112863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149990</xdr:rowOff>
    </xdr:from>
    <xdr:to>
      <xdr:col>81</xdr:col>
      <xdr:colOff>101600</xdr:colOff>
      <xdr:row>38</xdr:row>
      <xdr:rowOff>80141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93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96667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142784</xdr:rowOff>
    </xdr:from>
    <xdr:to>
      <xdr:col>76</xdr:col>
      <xdr:colOff>165100</xdr:colOff>
      <xdr:row>38</xdr:row>
      <xdr:rowOff>72934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89461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117987</xdr:rowOff>
    </xdr:from>
    <xdr:to>
      <xdr:col>72</xdr:col>
      <xdr:colOff>38100</xdr:colOff>
      <xdr:row>38</xdr:row>
      <xdr:rowOff>48137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64664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170630</xdr:rowOff>
    </xdr:from>
    <xdr:to>
      <xdr:col>67</xdr:col>
      <xdr:colOff>101600</xdr:colOff>
      <xdr:row>38</xdr:row>
      <xdr:rowOff>100780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91907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170431</xdr:rowOff>
    </xdr:from>
    <xdr:to>
      <xdr:col>85</xdr:col>
      <xdr:colOff>127000</xdr:colOff>
      <xdr:row>58</xdr:row>
      <xdr:rowOff>44439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771631"/>
          <a:ext cx="838200" cy="2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44439</xdr:rowOff>
    </xdr:from>
    <xdr:to>
      <xdr:col>81</xdr:col>
      <xdr:colOff>50800</xdr:colOff>
      <xdr:row>58</xdr:row>
      <xdr:rowOff>65732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88539"/>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53649</xdr:rowOff>
    </xdr:from>
    <xdr:to>
      <xdr:col>76</xdr:col>
      <xdr:colOff>114300</xdr:colOff>
      <xdr:row>58</xdr:row>
      <xdr:rowOff>65732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99774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53649</xdr:rowOff>
    </xdr:from>
    <xdr:to>
      <xdr:col>71</xdr:col>
      <xdr:colOff>177800</xdr:colOff>
      <xdr:row>58</xdr:row>
      <xdr:rowOff>139591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97749"/>
          <a:ext cx="889000" cy="8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119631</xdr:rowOff>
    </xdr:from>
    <xdr:to>
      <xdr:col>85</xdr:col>
      <xdr:colOff>177800</xdr:colOff>
      <xdr:row>57</xdr:row>
      <xdr:rowOff>49781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142508</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7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165089</xdr:rowOff>
    </xdr:from>
    <xdr:to>
      <xdr:col>81</xdr:col>
      <xdr:colOff>101600</xdr:colOff>
      <xdr:row>58</xdr:row>
      <xdr:rowOff>95239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86366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14932</xdr:rowOff>
    </xdr:from>
    <xdr:to>
      <xdr:col>76</xdr:col>
      <xdr:colOff>165100</xdr:colOff>
      <xdr:row>58</xdr:row>
      <xdr:rowOff>116532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5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107659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5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2849</xdr:rowOff>
    </xdr:from>
    <xdr:to>
      <xdr:col>72</xdr:col>
      <xdr:colOff>38100</xdr:colOff>
      <xdr:row>58</xdr:row>
      <xdr:rowOff>104449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95576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88791</xdr:rowOff>
    </xdr:from>
    <xdr:to>
      <xdr:col>67</xdr:col>
      <xdr:colOff>101600</xdr:colOff>
      <xdr:row>59</xdr:row>
      <xdr:rowOff>18941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3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10068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2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29057</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73607"/>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149707</xdr:rowOff>
    </xdr:from>
    <xdr:to>
      <xdr:col>67</xdr:col>
      <xdr:colOff>101600</xdr:colOff>
      <xdr:row>79</xdr:row>
      <xdr:rowOff>79857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70984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1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118771</xdr:rowOff>
    </xdr:from>
    <xdr:to>
      <xdr:col>85</xdr:col>
      <xdr:colOff>127000</xdr:colOff>
      <xdr:row>96</xdr:row>
      <xdr:rowOff>132728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77971"/>
          <a:ext cx="8382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132728</xdr:rowOff>
    </xdr:from>
    <xdr:to>
      <xdr:col>81</xdr:col>
      <xdr:colOff>50800</xdr:colOff>
      <xdr:row>96</xdr:row>
      <xdr:rowOff>163640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91928"/>
          <a:ext cx="889000" cy="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163640</xdr:rowOff>
    </xdr:from>
    <xdr:to>
      <xdr:col>76</xdr:col>
      <xdr:colOff>114300</xdr:colOff>
      <xdr:row>97</xdr:row>
      <xdr:rowOff>7874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22840"/>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7874</xdr:rowOff>
    </xdr:from>
    <xdr:to>
      <xdr:col>71</xdr:col>
      <xdr:colOff>177800</xdr:colOff>
      <xdr:row>97</xdr:row>
      <xdr:rowOff>27457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638524"/>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67971</xdr:rowOff>
    </xdr:from>
    <xdr:to>
      <xdr:col>85</xdr:col>
      <xdr:colOff>177800</xdr:colOff>
      <xdr:row>96</xdr:row>
      <xdr:rowOff>169571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46398</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81928</xdr:rowOff>
    </xdr:from>
    <xdr:to>
      <xdr:col>81</xdr:col>
      <xdr:colOff>101600</xdr:colOff>
      <xdr:row>97</xdr:row>
      <xdr:rowOff>12078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112840</xdr:rowOff>
    </xdr:from>
    <xdr:to>
      <xdr:col>76</xdr:col>
      <xdr:colOff>165100</xdr:colOff>
      <xdr:row>97</xdr:row>
      <xdr:rowOff>42990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34117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128524</xdr:rowOff>
    </xdr:from>
    <xdr:to>
      <xdr:col>72</xdr:col>
      <xdr:colOff>38100</xdr:colOff>
      <xdr:row>97</xdr:row>
      <xdr:rowOff>58674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49801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148107</xdr:rowOff>
    </xdr:from>
    <xdr:to>
      <xdr:col>67</xdr:col>
      <xdr:colOff>101600</xdr:colOff>
      <xdr:row>97</xdr:row>
      <xdr:rowOff>78257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69384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目的別歳出決算における住民一人当たりのコストについて、増加となった主な項目は総務費、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総務費については、老朽化した上吉田コ</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ミュニティセンターの改修工事等の実施により増加している。</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農林水産業費については、ジビエ加工センターの建設等に伴い増加している。</a:t>
          </a:r>
          <a:endParaRPr lang="en-US" altLang="ja-JP" sz="11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教育費については、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明見中学校長寿命化事業等の実施により増加している。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土木費については、市道等建設事業の増加が主な要因となっている。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一方、減少した主な項目は、商工費、衛生費となっている。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商工費においては経済活性化対策事業の完了、衛生費においては新型コロナウイルス感染症対策事業に係る経費の減少が主な要因となっている。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標準財政規模については、臨時財政対策債が減少したものの、市町村民税等の増加もあり、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242,573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財政調整基金については、取崩し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485,323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％）の残高減となった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4.95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実質収支額については、前年度比で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61,883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％）減少しており、標準財政規模比は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についても、昨年同様</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一般会計及び全ての特別会計、事業会計において赤字額は生じていない。引き続き、各会計において適正な財政運営、企業経営を行っていく。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公営住宅建替</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工事等に係る起債の償還据置期間終了に伴い、償還金が増額となっている。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公共施設の老朽化対策実施に伴う新規起債の発行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や、新ごみ処理施設建設に伴う富士・東部広域環境事務組合への負担金の増額が見込まれる。引き続き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事業の精査を行い、優先順位の見極めや事業の適正化を図り、新規起債発行の抑制</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積立は行っていない。今後の事業の状況や各種計画等の変更によっては、積立も検討していく。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一般会計等における地方債の現在高は増加しているものの、充当可能財源のうち、ふるさと振興基金を主とした充当可能基金が大きく、将来負担比率はマイナスとなっている。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今後、公共施設の老朽化対策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実施に伴う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発行や、新ごみ処理施設建設に伴う富士・東部広域環境事務組合への負担金の増額が見込まれる。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引き続き公共施設の適切な維持管理を進めていく</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効率的に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発行抑制に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土地開発公社経営健全化基金については、土地開発公社より土地を購入するため基金を取崩した。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また、子ども・子育て応援基金、旧新田財産区森林整備基金を新たに積立てた。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財政調整基金については、財政運営状況や市政施策の展開やその効果など、適宜状況を見て判断していく。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その他特定目的基金については、各基金事業の計画に基づいて積立及び取崩を行っていく。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ふるさと振興基金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：魅力ある地域づくりを推進するための基金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公共施設整備基金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：公共用に供する土地取得及び施設の建設整備のための基金</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庁舎整備基金　　　　　　　　　　　 ：庁舎を整備するための基金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教育文化振興基金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：教育施設の建設及び文化振興の基金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住民が主体となって行う福祉活動のための基金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ふるさと振興基金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については、積立額が取崩額を上回ったことにより、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公共施設整備基金以下は、各基金事業の計画に則った積立及び取崩を行った残高になる。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各基金事業の計画に則り進めていく。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事業の計画において、各種状況を見ながら計画修正を検討しつつ、基金の活用と効果の拡大が図れるように取り組んでいく。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年度においては、取崩額が前年度決算剰余金の積立金及び利子積立金を上回ったことにより、前年度比で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百万円の残高減となった。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引き続き、財政運営状況や第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次富士吉田市総合計画を基本とした各施策の取組状況、市民生活や地域社会の状態などあらゆる観点から総合的に考慮し、各事業の展開の財源として検討していく。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普通交付税追加交付（臨時財政対策債償還基金費分）による積立により、前年比で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積立予定なし。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地方債の適正管理に努める。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37300632</v>
      </c>
      <c r="BO4" s="371"/>
      <c r="BP4" s="371"/>
      <c r="BQ4" s="371"/>
      <c r="BR4" s="371"/>
      <c r="BS4" s="371"/>
      <c r="BT4" s="371"/>
      <c r="BU4" s="372"/>
      <c r="BV4" s="370">
        <v>35211597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6.5</v>
      </c>
      <c r="CU4" s="377"/>
      <c r="CV4" s="377"/>
      <c r="CW4" s="377"/>
      <c r="CX4" s="377"/>
      <c r="CY4" s="377"/>
      <c r="CZ4" s="377"/>
      <c r="DA4" s="378"/>
      <c r="DB4" s="376">
        <v>7.2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34473431</v>
      </c>
      <c r="BO5" s="408"/>
      <c r="BP5" s="408"/>
      <c r="BQ5" s="408"/>
      <c r="BR5" s="408"/>
      <c r="BS5" s="408"/>
      <c r="BT5" s="408"/>
      <c r="BU5" s="409"/>
      <c r="BV5" s="407">
        <v>33533047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83.2</v>
      </c>
      <c r="CU5" s="405"/>
      <c r="CV5" s="405"/>
      <c r="CW5" s="405"/>
      <c r="CX5" s="405"/>
      <c r="CY5" s="405"/>
      <c r="CZ5" s="405"/>
      <c r="DA5" s="406"/>
      <c r="DB5" s="404">
        <v>81.599999999999994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2827201</v>
      </c>
      <c r="BO6" s="408"/>
      <c r="BP6" s="408"/>
      <c r="BQ6" s="408"/>
      <c r="BR6" s="408"/>
      <c r="BS6" s="408"/>
      <c r="BT6" s="408"/>
      <c r="BU6" s="409"/>
      <c r="BV6" s="407">
        <v>1678550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84</v>
      </c>
      <c r="CU6" s="445"/>
      <c r="CV6" s="445"/>
      <c r="CW6" s="445"/>
      <c r="CX6" s="445"/>
      <c r="CY6" s="445"/>
      <c r="CZ6" s="445"/>
      <c r="DA6" s="446"/>
      <c r="DB6" s="444">
        <v>83.4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2084249</v>
      </c>
      <c r="BO7" s="408"/>
      <c r="BP7" s="408"/>
      <c r="BQ7" s="408"/>
      <c r="BR7" s="408"/>
      <c r="BS7" s="408"/>
      <c r="BT7" s="408"/>
      <c r="BU7" s="409"/>
      <c r="BV7" s="407">
        <v>873715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11492129</v>
      </c>
      <c r="CU7" s="408"/>
      <c r="CV7" s="408"/>
      <c r="CW7" s="408"/>
      <c r="CX7" s="408"/>
      <c r="CY7" s="408"/>
      <c r="CZ7" s="408"/>
      <c r="DA7" s="409"/>
      <c r="DB7" s="407">
        <v>11249556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742952</v>
      </c>
      <c r="BO8" s="408"/>
      <c r="BP8" s="408"/>
      <c r="BQ8" s="408"/>
      <c r="BR8" s="408"/>
      <c r="BS8" s="408"/>
      <c r="BT8" s="408"/>
      <c r="BU8" s="409"/>
      <c r="BV8" s="407">
        <v>804835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0.66</v>
      </c>
      <c r="CU8" s="448"/>
      <c r="CV8" s="448"/>
      <c r="CW8" s="448"/>
      <c r="CX8" s="448"/>
      <c r="CY8" s="448"/>
      <c r="CZ8" s="448"/>
      <c r="DA8" s="449"/>
      <c r="DB8" s="447">
        <v>0.67</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46530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-61883</v>
      </c>
      <c r="BO9" s="408"/>
      <c r="BP9" s="408"/>
      <c r="BQ9" s="408"/>
      <c r="BR9" s="408"/>
      <c r="BS9" s="408"/>
      <c r="BT9" s="408"/>
      <c r="BU9" s="409"/>
      <c r="BV9" s="407">
        <v>-122756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9.3000000000000007</v>
      </c>
      <c r="CU9" s="405"/>
      <c r="CV9" s="405"/>
      <c r="CW9" s="405"/>
      <c r="CX9" s="405"/>
      <c r="CY9" s="405"/>
      <c r="CZ9" s="405"/>
      <c r="DA9" s="406"/>
      <c r="DB9" s="404">
        <v>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49003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4677</v>
      </c>
      <c r="BO10" s="408"/>
      <c r="BP10" s="408"/>
      <c r="BQ10" s="408"/>
      <c r="BR10" s="408"/>
      <c r="BS10" s="408"/>
      <c r="BT10" s="408"/>
      <c r="BU10" s="409"/>
      <c r="BV10" s="407">
        <v>4660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46770</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900000</v>
      </c>
      <c r="BO12" s="408"/>
      <c r="BP12" s="408"/>
      <c r="BQ12" s="408"/>
      <c r="BR12" s="408"/>
      <c r="BS12" s="408"/>
      <c r="BT12" s="408"/>
      <c r="BU12" s="409"/>
      <c r="BV12" s="407">
        <v>600000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45970</v>
      </c>
      <c r="S13" s="492"/>
      <c r="T13" s="492"/>
      <c r="U13" s="492"/>
      <c r="V13" s="493"/>
      <c r="W13" s="423" t="s">
        <v>130</v>
      </c>
      <c r="X13" s="424"/>
      <c r="Y13" s="424"/>
      <c r="Z13" s="424"/>
      <c r="AA13" s="424"/>
      <c r="AB13" s="414"/>
      <c r="AC13" s="458">
        <v>252</v>
      </c>
      <c r="AD13" s="459"/>
      <c r="AE13" s="459"/>
      <c r="AF13" s="459"/>
      <c r="AG13" s="501"/>
      <c r="AH13" s="458">
        <v>268</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-957206</v>
      </c>
      <c r="BO13" s="408"/>
      <c r="BP13" s="408"/>
      <c r="BQ13" s="408"/>
      <c r="BR13" s="408"/>
      <c r="BS13" s="408"/>
      <c r="BT13" s="408"/>
      <c r="BU13" s="409"/>
      <c r="BV13" s="407">
        <v>-718096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9.1999999999999993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47298</v>
      </c>
      <c r="S14" s="492"/>
      <c r="T14" s="492"/>
      <c r="U14" s="492"/>
      <c r="V14" s="493"/>
      <c r="W14" s="397"/>
      <c r="X14" s="398"/>
      <c r="Y14" s="398"/>
      <c r="Z14" s="398"/>
      <c r="AA14" s="398"/>
      <c r="AB14" s="387"/>
      <c r="AC14" s="494">
        <v>1.1000000000000001</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46652</v>
      </c>
      <c r="S15" s="492"/>
      <c r="T15" s="492"/>
      <c r="U15" s="492"/>
      <c r="V15" s="493"/>
      <c r="W15" s="423" t="s">
        <v>137</v>
      </c>
      <c r="X15" s="424"/>
      <c r="Y15" s="424"/>
      <c r="Z15" s="424"/>
      <c r="AA15" s="424"/>
      <c r="AB15" s="414"/>
      <c r="AC15" s="458">
        <v>8116</v>
      </c>
      <c r="AD15" s="459"/>
      <c r="AE15" s="459"/>
      <c r="AF15" s="459"/>
      <c r="AG15" s="501"/>
      <c r="AH15" s="458">
        <v>9145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6506739</v>
      </c>
      <c r="BO15" s="371"/>
      <c r="BP15" s="371"/>
      <c r="BQ15" s="371"/>
      <c r="BR15" s="371"/>
      <c r="BS15" s="371"/>
      <c r="BT15" s="371"/>
      <c r="BU15" s="372"/>
      <c r="BV15" s="370">
        <v>6207864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35.4</v>
      </c>
      <c r="AD16" s="495"/>
      <c r="AE16" s="495"/>
      <c r="AF16" s="495"/>
      <c r="AG16" s="496"/>
      <c r="AH16" s="494">
        <v>37.4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9621085</v>
      </c>
      <c r="BO16" s="408"/>
      <c r="BP16" s="408"/>
      <c r="BQ16" s="408"/>
      <c r="BR16" s="408"/>
      <c r="BS16" s="408"/>
      <c r="BT16" s="408"/>
      <c r="BU16" s="409"/>
      <c r="BV16" s="407">
        <v>9349881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14554</v>
      </c>
      <c r="AD17" s="459"/>
      <c r="AE17" s="459"/>
      <c r="AF17" s="459"/>
      <c r="AG17" s="501"/>
      <c r="AH17" s="458">
        <v>15047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8268153</v>
      </c>
      <c r="BO17" s="408"/>
      <c r="BP17" s="408"/>
      <c r="BQ17" s="408"/>
      <c r="BR17" s="408"/>
      <c r="BS17" s="408"/>
      <c r="BT17" s="408"/>
      <c r="BU17" s="409"/>
      <c r="BV17" s="407">
        <v>7852503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121.74</v>
      </c>
      <c r="M18" s="531"/>
      <c r="N18" s="531"/>
      <c r="O18" s="531"/>
      <c r="P18" s="531"/>
      <c r="Q18" s="531"/>
      <c r="R18" s="532"/>
      <c r="S18" s="532"/>
      <c r="T18" s="532"/>
      <c r="U18" s="532"/>
      <c r="V18" s="533"/>
      <c r="W18" s="425"/>
      <c r="X18" s="426"/>
      <c r="Y18" s="426"/>
      <c r="Z18" s="426"/>
      <c r="AA18" s="426"/>
      <c r="AB18" s="417"/>
      <c r="AC18" s="534">
        <v>63.5</v>
      </c>
      <c r="AD18" s="535"/>
      <c r="AE18" s="535"/>
      <c r="AF18" s="535"/>
      <c r="AG18" s="536"/>
      <c r="AH18" s="534">
        <v>61.5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10012394</v>
      </c>
      <c r="BO18" s="408"/>
      <c r="BP18" s="408"/>
      <c r="BQ18" s="408"/>
      <c r="BR18" s="408"/>
      <c r="BS18" s="408"/>
      <c r="BT18" s="408"/>
      <c r="BU18" s="409"/>
      <c r="BV18" s="407">
        <v>9753628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382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16849078</v>
      </c>
      <c r="BO19" s="408"/>
      <c r="BP19" s="408"/>
      <c r="BQ19" s="408"/>
      <c r="BR19" s="408"/>
      <c r="BS19" s="408"/>
      <c r="BT19" s="408"/>
      <c r="BU19" s="409"/>
      <c r="BV19" s="407">
        <v>15498308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18337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17559776</v>
      </c>
      <c r="BO22" s="371"/>
      <c r="BP22" s="371"/>
      <c r="BQ22" s="371"/>
      <c r="BR22" s="371"/>
      <c r="BS22" s="371"/>
      <c r="BT22" s="371"/>
      <c r="BU22" s="372"/>
      <c r="BV22" s="370">
        <v>17421469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14674155</v>
      </c>
      <c r="BO23" s="408"/>
      <c r="BP23" s="408"/>
      <c r="BQ23" s="408"/>
      <c r="BR23" s="408"/>
      <c r="BS23" s="408"/>
      <c r="BT23" s="408"/>
      <c r="BU23" s="409"/>
      <c r="BV23" s="407">
        <v>14525203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8500</v>
      </c>
      <c r="R24" s="459"/>
      <c r="S24" s="459"/>
      <c r="T24" s="459"/>
      <c r="U24" s="459"/>
      <c r="V24" s="501"/>
      <c r="W24" s="553"/>
      <c r="X24" s="554"/>
      <c r="Y24" s="555"/>
      <c r="Z24" s="457" t="s">
        <v>162</v>
      </c>
      <c r="AA24" s="437"/>
      <c r="AB24" s="437"/>
      <c r="AC24" s="437"/>
      <c r="AD24" s="437"/>
      <c r="AE24" s="437"/>
      <c r="AF24" s="437"/>
      <c r="AG24" s="438"/>
      <c r="AH24" s="458">
        <v>371</v>
      </c>
      <c r="AI24" s="459"/>
      <c r="AJ24" s="459"/>
      <c r="AK24" s="459"/>
      <c r="AL24" s="501"/>
      <c r="AM24" s="458">
        <v>1144164</v>
      </c>
      <c r="AN24" s="459"/>
      <c r="AO24" s="459"/>
      <c r="AP24" s="459"/>
      <c r="AQ24" s="459"/>
      <c r="AR24" s="501"/>
      <c r="AS24" s="458">
        <v>3084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10428355</v>
      </c>
      <c r="BO24" s="408"/>
      <c r="BP24" s="408"/>
      <c r="BQ24" s="408"/>
      <c r="BR24" s="408"/>
      <c r="BS24" s="408"/>
      <c r="BT24" s="408"/>
      <c r="BU24" s="409"/>
      <c r="BV24" s="407">
        <v>9716854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6800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1014402</v>
      </c>
      <c r="BO25" s="371"/>
      <c r="BP25" s="371"/>
      <c r="BQ25" s="371"/>
      <c r="BR25" s="371"/>
      <c r="BS25" s="371"/>
      <c r="BT25" s="371"/>
      <c r="BU25" s="372"/>
      <c r="BV25" s="370">
        <v>1280683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5900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4000</v>
      </c>
      <c r="R27" s="459"/>
      <c r="S27" s="459"/>
      <c r="T27" s="459"/>
      <c r="U27" s="459"/>
      <c r="V27" s="501"/>
      <c r="W27" s="553"/>
      <c r="X27" s="554"/>
      <c r="Y27" s="555"/>
      <c r="Z27" s="457" t="s">
        <v>172</v>
      </c>
      <c r="AA27" s="437"/>
      <c r="AB27" s="437"/>
      <c r="AC27" s="437"/>
      <c r="AD27" s="437"/>
      <c r="AE27" s="437"/>
      <c r="AF27" s="437"/>
      <c r="AG27" s="438"/>
      <c r="AH27" s="458">
        <v>15</v>
      </c>
      <c r="AI27" s="459"/>
      <c r="AJ27" s="459"/>
      <c r="AK27" s="459"/>
      <c r="AL27" s="501"/>
      <c r="AM27" s="458">
        <v>53984</v>
      </c>
      <c r="AN27" s="459"/>
      <c r="AO27" s="459"/>
      <c r="AP27" s="459"/>
      <c r="AQ27" s="459"/>
      <c r="AR27" s="501"/>
      <c r="AS27" s="458">
        <v>3599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1709467</v>
      </c>
      <c r="BO27" s="527"/>
      <c r="BP27" s="527"/>
      <c r="BQ27" s="527"/>
      <c r="BR27" s="527"/>
      <c r="BS27" s="527"/>
      <c r="BT27" s="527"/>
      <c r="BU27" s="528"/>
      <c r="BV27" s="526">
        <v>1709429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3700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3401099</v>
      </c>
      <c r="BO28" s="371"/>
      <c r="BP28" s="371"/>
      <c r="BQ28" s="371"/>
      <c r="BR28" s="371"/>
      <c r="BS28" s="371"/>
      <c r="BT28" s="371"/>
      <c r="BU28" s="372"/>
      <c r="BV28" s="370">
        <v>3886422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18</v>
      </c>
      <c r="M29" s="459"/>
      <c r="N29" s="459"/>
      <c r="O29" s="459"/>
      <c r="P29" s="501"/>
      <c r="Q29" s="458">
        <v>3600</v>
      </c>
      <c r="R29" s="459"/>
      <c r="S29" s="459"/>
      <c r="T29" s="459"/>
      <c r="U29" s="459"/>
      <c r="V29" s="501"/>
      <c r="W29" s="556"/>
      <c r="X29" s="557"/>
      <c r="Y29" s="558"/>
      <c r="Z29" s="457" t="s">
        <v>178</v>
      </c>
      <c r="AA29" s="437"/>
      <c r="AB29" s="437"/>
      <c r="AC29" s="437"/>
      <c r="AD29" s="437"/>
      <c r="AE29" s="437"/>
      <c r="AF29" s="437"/>
      <c r="AG29" s="438"/>
      <c r="AH29" s="458">
        <v>386</v>
      </c>
      <c r="AI29" s="459"/>
      <c r="AJ29" s="459"/>
      <c r="AK29" s="459"/>
      <c r="AL29" s="501"/>
      <c r="AM29" s="458">
        <v>1198148</v>
      </c>
      <c r="AN29" s="459"/>
      <c r="AO29" s="459"/>
      <c r="AP29" s="459"/>
      <c r="AQ29" s="459"/>
      <c r="AR29" s="501"/>
      <c r="AS29" s="458">
        <v>3104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57776</v>
      </c>
      <c r="BO29" s="408"/>
      <c r="BP29" s="408"/>
      <c r="BQ29" s="408"/>
      <c r="BR29" s="408"/>
      <c r="BS29" s="408"/>
      <c r="BT29" s="408"/>
      <c r="BU29" s="409"/>
      <c r="BV29" s="407">
        <v>2687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9890842</v>
      </c>
      <c r="BO30" s="527"/>
      <c r="BP30" s="527"/>
      <c r="BQ30" s="527"/>
      <c r="BR30" s="527"/>
      <c r="BS30" s="527"/>
      <c r="BT30" s="527"/>
      <c r="BU30" s="528"/>
      <c r="BV30" s="526">
        <v>9427207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富士五湖広域行政事務組合一般会計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富士吉田市スポーツ協会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看護専門学校特別会計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市立病院事業会計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富士五湖広域行政事務組合富士五湖聖苑特別会計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富士吉田市土地開発公社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介護予防支援事業特別会計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富士吉田市外二ヶ村恩賜県有財産保護組合一般会計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ふじやまビール</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山梨県市町村総合事務組合一般会計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ふじよしだ定住促進センター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山梨県市町村総合事務組合電子化事業及び会館管理・研修事業特別会計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エフエム富士五湖</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山梨県市町村総合事務組合一般廃棄物最終処分場事業特別会計</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ふじよしだまちづくり公社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山梨県市町村総合事務組合入札参加資格審査事業費特別会計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山梨県市町村総合事務組合交通災害共済事業特別会計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山梨県後期高齢者医療広域連合一般会計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山梨県後期高齢者医療広域連合後期高齢者医療特別会計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50yuS1jBNDSTj13DJXASy6+GLmWpfcb1Y1C7DShOF1XM8wCCocENSw5AXWymAaqkmeyq1FntKA1Vgg+4vx/dJQ==" saltValue="755v7o8STfZqEkdE1loT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7018722</v>
      </c>
      <c r="S5" s="613"/>
      <c r="T5" s="613"/>
      <c r="U5" s="613"/>
      <c r="V5" s="613"/>
      <c r="W5" s="613"/>
      <c r="X5" s="613"/>
      <c r="Y5" s="614"/>
      <c r="Z5" s="615">
        <v>18.8</v>
      </c>
      <c r="AA5" s="615"/>
      <c r="AB5" s="615"/>
      <c r="AC5" s="615"/>
      <c r="AD5" s="616">
        <v>6826520</v>
      </c>
      <c r="AE5" s="616"/>
      <c r="AF5" s="616"/>
      <c r="AG5" s="616"/>
      <c r="AH5" s="616"/>
      <c r="AI5" s="616"/>
      <c r="AJ5" s="616"/>
      <c r="AK5" s="616"/>
      <c r="AL5" s="617">
        <v>57.3</v>
      </c>
      <c r="AM5" s="618"/>
      <c r="AN5" s="618"/>
      <c r="AO5" s="619"/>
      <c r="AP5" s="609" t="s">
        <v>217</v>
      </c>
      <c r="AQ5" s="610"/>
      <c r="AR5" s="610"/>
      <c r="AS5" s="610"/>
      <c r="AT5" s="610"/>
      <c r="AU5" s="610"/>
      <c r="AV5" s="610"/>
      <c r="AW5" s="610"/>
      <c r="AX5" s="610"/>
      <c r="AY5" s="610"/>
      <c r="AZ5" s="610"/>
      <c r="BA5" s="610"/>
      <c r="BB5" s="610"/>
      <c r="BC5" s="610"/>
      <c r="BD5" s="610"/>
      <c r="BE5" s="610"/>
      <c r="BF5" s="611"/>
      <c r="BG5" s="623">
        <v>6774849</v>
      </c>
      <c r="BH5" s="624"/>
      <c r="BI5" s="624"/>
      <c r="BJ5" s="624"/>
      <c r="BK5" s="624"/>
      <c r="BL5" s="624"/>
      <c r="BM5" s="624"/>
      <c r="BN5" s="625"/>
      <c r="BO5" s="626">
        <v>96.5</v>
      </c>
      <c r="BP5" s="626"/>
      <c r="BQ5" s="626"/>
      <c r="BR5" s="626"/>
      <c r="BS5" s="627">
        <v>116172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133646</v>
      </c>
      <c r="S6" s="624"/>
      <c r="T6" s="624"/>
      <c r="U6" s="624"/>
      <c r="V6" s="624"/>
      <c r="W6" s="624"/>
      <c r="X6" s="624"/>
      <c r="Y6" s="625"/>
      <c r="Z6" s="626">
        <v>0.4</v>
      </c>
      <c r="AA6" s="626"/>
      <c r="AB6" s="626"/>
      <c r="AC6" s="626"/>
      <c r="AD6" s="627">
        <v>133646</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6774849</v>
      </c>
      <c r="BH6" s="624"/>
      <c r="BI6" s="624"/>
      <c r="BJ6" s="624"/>
      <c r="BK6" s="624"/>
      <c r="BL6" s="624"/>
      <c r="BM6" s="624"/>
      <c r="BN6" s="625"/>
      <c r="BO6" s="626">
        <v>96.5</v>
      </c>
      <c r="BP6" s="626"/>
      <c r="BQ6" s="626"/>
      <c r="BR6" s="626"/>
      <c r="BS6" s="627">
        <v>116172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193828</v>
      </c>
      <c r="CS6" s="624"/>
      <c r="CT6" s="624"/>
      <c r="CU6" s="624"/>
      <c r="CV6" s="624"/>
      <c r="CW6" s="624"/>
      <c r="CX6" s="624"/>
      <c r="CY6" s="625"/>
      <c r="CZ6" s="617">
        <v>0.6</v>
      </c>
      <c r="DA6" s="618"/>
      <c r="DB6" s="618"/>
      <c r="DC6" s="634"/>
      <c r="DD6" s="632" t="s">
        <v>121</v>
      </c>
      <c r="DE6" s="624"/>
      <c r="DF6" s="624"/>
      <c r="DG6" s="624"/>
      <c r="DH6" s="624"/>
      <c r="DI6" s="624"/>
      <c r="DJ6" s="624"/>
      <c r="DK6" s="624"/>
      <c r="DL6" s="624"/>
      <c r="DM6" s="624"/>
      <c r="DN6" s="624"/>
      <c r="DO6" s="624"/>
      <c r="DP6" s="625"/>
      <c r="DQ6" s="632">
        <v>193828</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2178</v>
      </c>
      <c r="S7" s="624"/>
      <c r="T7" s="624"/>
      <c r="U7" s="624"/>
      <c r="V7" s="624"/>
      <c r="W7" s="624"/>
      <c r="X7" s="624"/>
      <c r="Y7" s="625"/>
      <c r="Z7" s="626">
        <v>0</v>
      </c>
      <c r="AA7" s="626"/>
      <c r="AB7" s="626"/>
      <c r="AC7" s="626"/>
      <c r="AD7" s="627">
        <v>2178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3265956</v>
      </c>
      <c r="BH7" s="624"/>
      <c r="BI7" s="624"/>
      <c r="BJ7" s="624"/>
      <c r="BK7" s="624"/>
      <c r="BL7" s="624"/>
      <c r="BM7" s="624"/>
      <c r="BN7" s="625"/>
      <c r="BO7" s="626">
        <v>46.5</v>
      </c>
      <c r="BP7" s="626"/>
      <c r="BQ7" s="626"/>
      <c r="BR7" s="626"/>
      <c r="BS7" s="627">
        <v>116172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12959888</v>
      </c>
      <c r="CS7" s="624"/>
      <c r="CT7" s="624"/>
      <c r="CU7" s="624"/>
      <c r="CV7" s="624"/>
      <c r="CW7" s="624"/>
      <c r="CX7" s="624"/>
      <c r="CY7" s="625"/>
      <c r="CZ7" s="626">
        <v>37.6</v>
      </c>
      <c r="DA7" s="626"/>
      <c r="DB7" s="626"/>
      <c r="DC7" s="626"/>
      <c r="DD7" s="632">
        <v>718411</v>
      </c>
      <c r="DE7" s="624"/>
      <c r="DF7" s="624"/>
      <c r="DG7" s="624"/>
      <c r="DH7" s="624"/>
      <c r="DI7" s="624"/>
      <c r="DJ7" s="624"/>
      <c r="DK7" s="624"/>
      <c r="DL7" s="624"/>
      <c r="DM7" s="624"/>
      <c r="DN7" s="624"/>
      <c r="DO7" s="624"/>
      <c r="DP7" s="625"/>
      <c r="DQ7" s="632">
        <v>2149015</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38113</v>
      </c>
      <c r="S8" s="624"/>
      <c r="T8" s="624"/>
      <c r="U8" s="624"/>
      <c r="V8" s="624"/>
      <c r="W8" s="624"/>
      <c r="X8" s="624"/>
      <c r="Y8" s="625"/>
      <c r="Z8" s="626">
        <v>0.1</v>
      </c>
      <c r="AA8" s="626"/>
      <c r="AB8" s="626"/>
      <c r="AC8" s="626"/>
      <c r="AD8" s="627">
        <v>38113</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89263</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7694156</v>
      </c>
      <c r="CS8" s="624"/>
      <c r="CT8" s="624"/>
      <c r="CU8" s="624"/>
      <c r="CV8" s="624"/>
      <c r="CW8" s="624"/>
      <c r="CX8" s="624"/>
      <c r="CY8" s="625"/>
      <c r="CZ8" s="626">
        <v>22.3</v>
      </c>
      <c r="DA8" s="626"/>
      <c r="DB8" s="626"/>
      <c r="DC8" s="626"/>
      <c r="DD8" s="632">
        <v>6177</v>
      </c>
      <c r="DE8" s="624"/>
      <c r="DF8" s="624"/>
      <c r="DG8" s="624"/>
      <c r="DH8" s="624"/>
      <c r="DI8" s="624"/>
      <c r="DJ8" s="624"/>
      <c r="DK8" s="624"/>
      <c r="DL8" s="624"/>
      <c r="DM8" s="624"/>
      <c r="DN8" s="624"/>
      <c r="DO8" s="624"/>
      <c r="DP8" s="625"/>
      <c r="DQ8" s="632">
        <v>4031832</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43742</v>
      </c>
      <c r="S9" s="624"/>
      <c r="T9" s="624"/>
      <c r="U9" s="624"/>
      <c r="V9" s="624"/>
      <c r="W9" s="624"/>
      <c r="X9" s="624"/>
      <c r="Y9" s="625"/>
      <c r="Z9" s="626">
        <v>0.1</v>
      </c>
      <c r="AA9" s="626"/>
      <c r="AB9" s="626"/>
      <c r="AC9" s="626"/>
      <c r="AD9" s="627">
        <v>43742</v>
      </c>
      <c r="AE9" s="627"/>
      <c r="AF9" s="627"/>
      <c r="AG9" s="627"/>
      <c r="AH9" s="627"/>
      <c r="AI9" s="627"/>
      <c r="AJ9" s="627"/>
      <c r="AK9" s="627"/>
      <c r="AL9" s="628">
        <v>0.4</v>
      </c>
      <c r="AM9" s="629"/>
      <c r="AN9" s="629"/>
      <c r="AO9" s="630"/>
      <c r="AP9" s="620" t="s">
        <v>231</v>
      </c>
      <c r="AQ9" s="621"/>
      <c r="AR9" s="621"/>
      <c r="AS9" s="621"/>
      <c r="AT9" s="621"/>
      <c r="AU9" s="621"/>
      <c r="AV9" s="621"/>
      <c r="AW9" s="621"/>
      <c r="AX9" s="621"/>
      <c r="AY9" s="621"/>
      <c r="AZ9" s="621"/>
      <c r="BA9" s="621"/>
      <c r="BB9" s="621"/>
      <c r="BC9" s="621"/>
      <c r="BD9" s="621"/>
      <c r="BE9" s="621"/>
      <c r="BF9" s="622"/>
      <c r="BG9" s="623">
        <v>2595545</v>
      </c>
      <c r="BH9" s="624"/>
      <c r="BI9" s="624"/>
      <c r="BJ9" s="624"/>
      <c r="BK9" s="624"/>
      <c r="BL9" s="624"/>
      <c r="BM9" s="624"/>
      <c r="BN9" s="625"/>
      <c r="BO9" s="626">
        <v>37</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3568924</v>
      </c>
      <c r="CS9" s="624"/>
      <c r="CT9" s="624"/>
      <c r="CU9" s="624"/>
      <c r="CV9" s="624"/>
      <c r="CW9" s="624"/>
      <c r="CX9" s="624"/>
      <c r="CY9" s="625"/>
      <c r="CZ9" s="626">
        <v>10.4</v>
      </c>
      <c r="DA9" s="626"/>
      <c r="DB9" s="626"/>
      <c r="DC9" s="626"/>
      <c r="DD9" s="632">
        <v>40234</v>
      </c>
      <c r="DE9" s="624"/>
      <c r="DF9" s="624"/>
      <c r="DG9" s="624"/>
      <c r="DH9" s="624"/>
      <c r="DI9" s="624"/>
      <c r="DJ9" s="624"/>
      <c r="DK9" s="624"/>
      <c r="DL9" s="624"/>
      <c r="DM9" s="624"/>
      <c r="DN9" s="624"/>
      <c r="DO9" s="624"/>
      <c r="DP9" s="625"/>
      <c r="DQ9" s="632">
        <v>2285731</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175675</v>
      </c>
      <c r="BH10" s="624"/>
      <c r="BI10" s="624"/>
      <c r="BJ10" s="624"/>
      <c r="BK10" s="624"/>
      <c r="BL10" s="624"/>
      <c r="BM10" s="624"/>
      <c r="BN10" s="625"/>
      <c r="BO10" s="626">
        <v>2.5</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34517</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22630</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1244011</v>
      </c>
      <c r="S11" s="624"/>
      <c r="T11" s="624"/>
      <c r="U11" s="624"/>
      <c r="V11" s="624"/>
      <c r="W11" s="624"/>
      <c r="X11" s="624"/>
      <c r="Y11" s="625"/>
      <c r="Z11" s="628">
        <v>3.3</v>
      </c>
      <c r="AA11" s="629"/>
      <c r="AB11" s="629"/>
      <c r="AC11" s="635"/>
      <c r="AD11" s="632">
        <v>1244011</v>
      </c>
      <c r="AE11" s="624"/>
      <c r="AF11" s="624"/>
      <c r="AG11" s="624"/>
      <c r="AH11" s="624"/>
      <c r="AI11" s="624"/>
      <c r="AJ11" s="624"/>
      <c r="AK11" s="625"/>
      <c r="AL11" s="628">
        <v>10.4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405473</v>
      </c>
      <c r="BH11" s="624"/>
      <c r="BI11" s="624"/>
      <c r="BJ11" s="624"/>
      <c r="BK11" s="624"/>
      <c r="BL11" s="624"/>
      <c r="BM11" s="624"/>
      <c r="BN11" s="625"/>
      <c r="BO11" s="626">
        <v>5.8</v>
      </c>
      <c r="BP11" s="626"/>
      <c r="BQ11" s="626"/>
      <c r="BR11" s="626"/>
      <c r="BS11" s="627">
        <v>116172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539477</v>
      </c>
      <c r="CS11" s="624"/>
      <c r="CT11" s="624"/>
      <c r="CU11" s="624"/>
      <c r="CV11" s="624"/>
      <c r="CW11" s="624"/>
      <c r="CX11" s="624"/>
      <c r="CY11" s="625"/>
      <c r="CZ11" s="626">
        <v>1.6</v>
      </c>
      <c r="DA11" s="626"/>
      <c r="DB11" s="626"/>
      <c r="DC11" s="626"/>
      <c r="DD11" s="632">
        <v>279160</v>
      </c>
      <c r="DE11" s="624"/>
      <c r="DF11" s="624"/>
      <c r="DG11" s="624"/>
      <c r="DH11" s="624"/>
      <c r="DI11" s="624"/>
      <c r="DJ11" s="624"/>
      <c r="DK11" s="624"/>
      <c r="DL11" s="624"/>
      <c r="DM11" s="624"/>
      <c r="DN11" s="624"/>
      <c r="DO11" s="624"/>
      <c r="DP11" s="625"/>
      <c r="DQ11" s="632">
        <v>118797</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5079</v>
      </c>
      <c r="S12" s="624"/>
      <c r="T12" s="624"/>
      <c r="U12" s="624"/>
      <c r="V12" s="624"/>
      <c r="W12" s="624"/>
      <c r="X12" s="624"/>
      <c r="Y12" s="625"/>
      <c r="Z12" s="626">
        <v>0</v>
      </c>
      <c r="AA12" s="626"/>
      <c r="AB12" s="626"/>
      <c r="AC12" s="626"/>
      <c r="AD12" s="627">
        <v>5079</v>
      </c>
      <c r="AE12" s="627"/>
      <c r="AF12" s="627"/>
      <c r="AG12" s="627"/>
      <c r="AH12" s="627"/>
      <c r="AI12" s="627"/>
      <c r="AJ12" s="627"/>
      <c r="AK12" s="627"/>
      <c r="AL12" s="628">
        <v>0</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2891503</v>
      </c>
      <c r="BH12" s="624"/>
      <c r="BI12" s="624"/>
      <c r="BJ12" s="624"/>
      <c r="BK12" s="624"/>
      <c r="BL12" s="624"/>
      <c r="BM12" s="624"/>
      <c r="BN12" s="625"/>
      <c r="BO12" s="626">
        <v>41.2</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1095025</v>
      </c>
      <c r="CS12" s="624"/>
      <c r="CT12" s="624"/>
      <c r="CU12" s="624"/>
      <c r="CV12" s="624"/>
      <c r="CW12" s="624"/>
      <c r="CX12" s="624"/>
      <c r="CY12" s="625"/>
      <c r="CZ12" s="626">
        <v>3.2</v>
      </c>
      <c r="DA12" s="626"/>
      <c r="DB12" s="626"/>
      <c r="DC12" s="626"/>
      <c r="DD12" s="632">
        <v>55713</v>
      </c>
      <c r="DE12" s="624"/>
      <c r="DF12" s="624"/>
      <c r="DG12" s="624"/>
      <c r="DH12" s="624"/>
      <c r="DI12" s="624"/>
      <c r="DJ12" s="624"/>
      <c r="DK12" s="624"/>
      <c r="DL12" s="624"/>
      <c r="DM12" s="624"/>
      <c r="DN12" s="624"/>
      <c r="DO12" s="624"/>
      <c r="DP12" s="625"/>
      <c r="DQ12" s="632">
        <v>708503</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2870672</v>
      </c>
      <c r="BH13" s="624"/>
      <c r="BI13" s="624"/>
      <c r="BJ13" s="624"/>
      <c r="BK13" s="624"/>
      <c r="BL13" s="624"/>
      <c r="BM13" s="624"/>
      <c r="BN13" s="625"/>
      <c r="BO13" s="626">
        <v>40.9</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2566759</v>
      </c>
      <c r="CS13" s="624"/>
      <c r="CT13" s="624"/>
      <c r="CU13" s="624"/>
      <c r="CV13" s="624"/>
      <c r="CW13" s="624"/>
      <c r="CX13" s="624"/>
      <c r="CY13" s="625"/>
      <c r="CZ13" s="626">
        <v>7.4</v>
      </c>
      <c r="DA13" s="626"/>
      <c r="DB13" s="626"/>
      <c r="DC13" s="626"/>
      <c r="DD13" s="632">
        <v>1236835</v>
      </c>
      <c r="DE13" s="624"/>
      <c r="DF13" s="624"/>
      <c r="DG13" s="624"/>
      <c r="DH13" s="624"/>
      <c r="DI13" s="624"/>
      <c r="DJ13" s="624"/>
      <c r="DK13" s="624"/>
      <c r="DL13" s="624"/>
      <c r="DM13" s="624"/>
      <c r="DN13" s="624"/>
      <c r="DO13" s="624"/>
      <c r="DP13" s="625"/>
      <c r="DQ13" s="632">
        <v>1221401</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918</v>
      </c>
      <c r="S14" s="624"/>
      <c r="T14" s="624"/>
      <c r="U14" s="624"/>
      <c r="V14" s="624"/>
      <c r="W14" s="624"/>
      <c r="X14" s="624"/>
      <c r="Y14" s="625"/>
      <c r="Z14" s="626">
        <v>0</v>
      </c>
      <c r="AA14" s="626"/>
      <c r="AB14" s="626"/>
      <c r="AC14" s="626"/>
      <c r="AD14" s="627">
        <v>918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186075</v>
      </c>
      <c r="BH14" s="624"/>
      <c r="BI14" s="624"/>
      <c r="BJ14" s="624"/>
      <c r="BK14" s="624"/>
      <c r="BL14" s="624"/>
      <c r="BM14" s="624"/>
      <c r="BN14" s="625"/>
      <c r="BO14" s="626">
        <v>2.7</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894783</v>
      </c>
      <c r="CS14" s="624"/>
      <c r="CT14" s="624"/>
      <c r="CU14" s="624"/>
      <c r="CV14" s="624"/>
      <c r="CW14" s="624"/>
      <c r="CX14" s="624"/>
      <c r="CY14" s="625"/>
      <c r="CZ14" s="626">
        <v>2.6</v>
      </c>
      <c r="DA14" s="626"/>
      <c r="DB14" s="626"/>
      <c r="DC14" s="626"/>
      <c r="DD14" s="632">
        <v>58314</v>
      </c>
      <c r="DE14" s="624"/>
      <c r="DF14" s="624"/>
      <c r="DG14" s="624"/>
      <c r="DH14" s="624"/>
      <c r="DI14" s="624"/>
      <c r="DJ14" s="624"/>
      <c r="DK14" s="624"/>
      <c r="DL14" s="624"/>
      <c r="DM14" s="624"/>
      <c r="DN14" s="624"/>
      <c r="DO14" s="624"/>
      <c r="DP14" s="625"/>
      <c r="DQ14" s="632">
        <v>792622</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431315</v>
      </c>
      <c r="BH15" s="624"/>
      <c r="BI15" s="624"/>
      <c r="BJ15" s="624"/>
      <c r="BK15" s="624"/>
      <c r="BL15" s="624"/>
      <c r="BM15" s="624"/>
      <c r="BN15" s="625"/>
      <c r="BO15" s="626">
        <v>6.1</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3305573</v>
      </c>
      <c r="CS15" s="624"/>
      <c r="CT15" s="624"/>
      <c r="CU15" s="624"/>
      <c r="CV15" s="624"/>
      <c r="CW15" s="624"/>
      <c r="CX15" s="624"/>
      <c r="CY15" s="625"/>
      <c r="CZ15" s="626">
        <v>9.6</v>
      </c>
      <c r="DA15" s="626"/>
      <c r="DB15" s="626"/>
      <c r="DC15" s="626"/>
      <c r="DD15" s="632">
        <v>1201056</v>
      </c>
      <c r="DE15" s="624"/>
      <c r="DF15" s="624"/>
      <c r="DG15" s="624"/>
      <c r="DH15" s="624"/>
      <c r="DI15" s="624"/>
      <c r="DJ15" s="624"/>
      <c r="DK15" s="624"/>
      <c r="DL15" s="624"/>
      <c r="DM15" s="624"/>
      <c r="DN15" s="624"/>
      <c r="DO15" s="624"/>
      <c r="DP15" s="625"/>
      <c r="DQ15" s="632">
        <v>931866</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15142</v>
      </c>
      <c r="S16" s="624"/>
      <c r="T16" s="624"/>
      <c r="U16" s="624"/>
      <c r="V16" s="624"/>
      <c r="W16" s="624"/>
      <c r="X16" s="624"/>
      <c r="Y16" s="625"/>
      <c r="Z16" s="626">
        <v>0</v>
      </c>
      <c r="AA16" s="626"/>
      <c r="AB16" s="626"/>
      <c r="AC16" s="626"/>
      <c r="AD16" s="627">
        <v>15142</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141324</v>
      </c>
      <c r="S17" s="624"/>
      <c r="T17" s="624"/>
      <c r="U17" s="624"/>
      <c r="V17" s="624"/>
      <c r="W17" s="624"/>
      <c r="X17" s="624"/>
      <c r="Y17" s="625"/>
      <c r="Z17" s="626">
        <v>0.4</v>
      </c>
      <c r="AA17" s="626"/>
      <c r="AB17" s="626"/>
      <c r="AC17" s="626"/>
      <c r="AD17" s="627">
        <v>141324</v>
      </c>
      <c r="AE17" s="627"/>
      <c r="AF17" s="627"/>
      <c r="AG17" s="627"/>
      <c r="AH17" s="627"/>
      <c r="AI17" s="627"/>
      <c r="AJ17" s="627"/>
      <c r="AK17" s="627"/>
      <c r="AL17" s="628">
        <v>1.2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1620501</v>
      </c>
      <c r="CS17" s="624"/>
      <c r="CT17" s="624"/>
      <c r="CU17" s="624"/>
      <c r="CV17" s="624"/>
      <c r="CW17" s="624"/>
      <c r="CX17" s="624"/>
      <c r="CY17" s="625"/>
      <c r="CZ17" s="626">
        <v>4.7</v>
      </c>
      <c r="DA17" s="626"/>
      <c r="DB17" s="626"/>
      <c r="DC17" s="626"/>
      <c r="DD17" s="632" t="s">
        <v>121</v>
      </c>
      <c r="DE17" s="624"/>
      <c r="DF17" s="624"/>
      <c r="DG17" s="624"/>
      <c r="DH17" s="624"/>
      <c r="DI17" s="624"/>
      <c r="DJ17" s="624"/>
      <c r="DK17" s="624"/>
      <c r="DL17" s="624"/>
      <c r="DM17" s="624"/>
      <c r="DN17" s="624"/>
      <c r="DO17" s="624"/>
      <c r="DP17" s="625"/>
      <c r="DQ17" s="632">
        <v>1565652</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42584</v>
      </c>
      <c r="S18" s="624"/>
      <c r="T18" s="624"/>
      <c r="U18" s="624"/>
      <c r="V18" s="624"/>
      <c r="W18" s="624"/>
      <c r="X18" s="624"/>
      <c r="Y18" s="625"/>
      <c r="Z18" s="626">
        <v>0.1</v>
      </c>
      <c r="AA18" s="626"/>
      <c r="AB18" s="626"/>
      <c r="AC18" s="626"/>
      <c r="AD18" s="627">
        <v>42584</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41138</v>
      </c>
      <c r="S19" s="624"/>
      <c r="T19" s="624"/>
      <c r="U19" s="624"/>
      <c r="V19" s="624"/>
      <c r="W19" s="624"/>
      <c r="X19" s="624"/>
      <c r="Y19" s="625"/>
      <c r="Z19" s="626">
        <v>0.1</v>
      </c>
      <c r="AA19" s="626"/>
      <c r="AB19" s="626"/>
      <c r="AC19" s="626"/>
      <c r="AD19" s="627">
        <v>41138</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243873</v>
      </c>
      <c r="BH19" s="624"/>
      <c r="BI19" s="624"/>
      <c r="BJ19" s="624"/>
      <c r="BK19" s="624"/>
      <c r="BL19" s="624"/>
      <c r="BM19" s="624"/>
      <c r="BN19" s="625"/>
      <c r="BO19" s="626">
        <v>3.5</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1446</v>
      </c>
      <c r="S20" s="624"/>
      <c r="T20" s="624"/>
      <c r="U20" s="624"/>
      <c r="V20" s="624"/>
      <c r="W20" s="624"/>
      <c r="X20" s="624"/>
      <c r="Y20" s="625"/>
      <c r="Z20" s="626">
        <v>0</v>
      </c>
      <c r="AA20" s="626"/>
      <c r="AB20" s="626"/>
      <c r="AC20" s="626"/>
      <c r="AD20" s="627">
        <v>1446</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243873</v>
      </c>
      <c r="BH20" s="624"/>
      <c r="BI20" s="624"/>
      <c r="BJ20" s="624"/>
      <c r="BK20" s="624"/>
      <c r="BL20" s="624"/>
      <c r="BM20" s="624"/>
      <c r="BN20" s="625"/>
      <c r="BO20" s="626">
        <v>3.5</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34473431</v>
      </c>
      <c r="CS20" s="624"/>
      <c r="CT20" s="624"/>
      <c r="CU20" s="624"/>
      <c r="CV20" s="624"/>
      <c r="CW20" s="624"/>
      <c r="CX20" s="624"/>
      <c r="CY20" s="625"/>
      <c r="CZ20" s="626">
        <v>100</v>
      </c>
      <c r="DA20" s="626"/>
      <c r="DB20" s="626"/>
      <c r="DC20" s="626"/>
      <c r="DD20" s="632">
        <v>3595900</v>
      </c>
      <c r="DE20" s="624"/>
      <c r="DF20" s="624"/>
      <c r="DG20" s="624"/>
      <c r="DH20" s="624"/>
      <c r="DI20" s="624"/>
      <c r="DJ20" s="624"/>
      <c r="DK20" s="624"/>
      <c r="DL20" s="624"/>
      <c r="DM20" s="624"/>
      <c r="DN20" s="624"/>
      <c r="DO20" s="624"/>
      <c r="DP20" s="625"/>
      <c r="DQ20" s="632">
        <v>14021877</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3683886</v>
      </c>
      <c r="S21" s="624"/>
      <c r="T21" s="624"/>
      <c r="U21" s="624"/>
      <c r="V21" s="624"/>
      <c r="W21" s="624"/>
      <c r="X21" s="624"/>
      <c r="Y21" s="625"/>
      <c r="Z21" s="626">
        <v>9.9</v>
      </c>
      <c r="AA21" s="626"/>
      <c r="AB21" s="626"/>
      <c r="AC21" s="626"/>
      <c r="AD21" s="627">
        <v>3114346</v>
      </c>
      <c r="AE21" s="627"/>
      <c r="AF21" s="627"/>
      <c r="AG21" s="627"/>
      <c r="AH21" s="627"/>
      <c r="AI21" s="627"/>
      <c r="AJ21" s="627"/>
      <c r="AK21" s="627"/>
      <c r="AL21" s="628">
        <v>26.1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51671</v>
      </c>
      <c r="BH21" s="624"/>
      <c r="BI21" s="624"/>
      <c r="BJ21" s="624"/>
      <c r="BK21" s="624"/>
      <c r="BL21" s="624"/>
      <c r="BM21" s="624"/>
      <c r="BN21" s="625"/>
      <c r="BO21" s="626">
        <v>0.7</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3114346</v>
      </c>
      <c r="S22" s="624"/>
      <c r="T22" s="624"/>
      <c r="U22" s="624"/>
      <c r="V22" s="624"/>
      <c r="W22" s="624"/>
      <c r="X22" s="624"/>
      <c r="Y22" s="625"/>
      <c r="Z22" s="626">
        <v>8.3000000000000007</v>
      </c>
      <c r="AA22" s="626"/>
      <c r="AB22" s="626"/>
      <c r="AC22" s="626"/>
      <c r="AD22" s="627">
        <v>3114346</v>
      </c>
      <c r="AE22" s="627"/>
      <c r="AF22" s="627"/>
      <c r="AG22" s="627"/>
      <c r="AH22" s="627"/>
      <c r="AI22" s="627"/>
      <c r="AJ22" s="627"/>
      <c r="AK22" s="627"/>
      <c r="AL22" s="628">
        <v>26.1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569540</v>
      </c>
      <c r="S23" s="624"/>
      <c r="T23" s="624"/>
      <c r="U23" s="624"/>
      <c r="V23" s="624"/>
      <c r="W23" s="624"/>
      <c r="X23" s="624"/>
      <c r="Y23" s="625"/>
      <c r="Z23" s="626">
        <v>1.5</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192202</v>
      </c>
      <c r="BH23" s="624"/>
      <c r="BI23" s="624"/>
      <c r="BJ23" s="624"/>
      <c r="BK23" s="624"/>
      <c r="BL23" s="624"/>
      <c r="BM23" s="624"/>
      <c r="BN23" s="625"/>
      <c r="BO23" s="626">
        <v>2.7</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10373536</v>
      </c>
      <c r="CS24" s="613"/>
      <c r="CT24" s="613"/>
      <c r="CU24" s="613"/>
      <c r="CV24" s="613"/>
      <c r="CW24" s="613"/>
      <c r="CX24" s="613"/>
      <c r="CY24" s="614"/>
      <c r="CZ24" s="617">
        <v>30.1</v>
      </c>
      <c r="DA24" s="618"/>
      <c r="DB24" s="618"/>
      <c r="DC24" s="634"/>
      <c r="DD24" s="653">
        <v>6919302</v>
      </c>
      <c r="DE24" s="613"/>
      <c r="DF24" s="613"/>
      <c r="DG24" s="613"/>
      <c r="DH24" s="613"/>
      <c r="DI24" s="613"/>
      <c r="DJ24" s="613"/>
      <c r="DK24" s="614"/>
      <c r="DL24" s="653">
        <v>6366909</v>
      </c>
      <c r="DM24" s="613"/>
      <c r="DN24" s="613"/>
      <c r="DO24" s="613"/>
      <c r="DP24" s="613"/>
      <c r="DQ24" s="613"/>
      <c r="DR24" s="613"/>
      <c r="DS24" s="613"/>
      <c r="DT24" s="613"/>
      <c r="DU24" s="613"/>
      <c r="DV24" s="614"/>
      <c r="DW24" s="617">
        <v>52.9</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12369345</v>
      </c>
      <c r="S25" s="624"/>
      <c r="T25" s="624"/>
      <c r="U25" s="624"/>
      <c r="V25" s="624"/>
      <c r="W25" s="624"/>
      <c r="X25" s="624"/>
      <c r="Y25" s="625"/>
      <c r="Z25" s="626">
        <v>33.200000000000003</v>
      </c>
      <c r="AA25" s="626"/>
      <c r="AB25" s="626"/>
      <c r="AC25" s="626"/>
      <c r="AD25" s="627">
        <v>11607603</v>
      </c>
      <c r="AE25" s="627"/>
      <c r="AF25" s="627"/>
      <c r="AG25" s="627"/>
      <c r="AH25" s="627"/>
      <c r="AI25" s="627"/>
      <c r="AJ25" s="627"/>
      <c r="AK25" s="627"/>
      <c r="AL25" s="628">
        <v>97.4</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4046496</v>
      </c>
      <c r="CS25" s="656"/>
      <c r="CT25" s="656"/>
      <c r="CU25" s="656"/>
      <c r="CV25" s="656"/>
      <c r="CW25" s="656"/>
      <c r="CX25" s="656"/>
      <c r="CY25" s="657"/>
      <c r="CZ25" s="628">
        <v>11.7</v>
      </c>
      <c r="DA25" s="654"/>
      <c r="DB25" s="654"/>
      <c r="DC25" s="658"/>
      <c r="DD25" s="632">
        <v>3684959</v>
      </c>
      <c r="DE25" s="656"/>
      <c r="DF25" s="656"/>
      <c r="DG25" s="656"/>
      <c r="DH25" s="656"/>
      <c r="DI25" s="656"/>
      <c r="DJ25" s="656"/>
      <c r="DK25" s="657"/>
      <c r="DL25" s="632">
        <v>3669858</v>
      </c>
      <c r="DM25" s="656"/>
      <c r="DN25" s="656"/>
      <c r="DO25" s="656"/>
      <c r="DP25" s="656"/>
      <c r="DQ25" s="656"/>
      <c r="DR25" s="656"/>
      <c r="DS25" s="656"/>
      <c r="DT25" s="656"/>
      <c r="DU25" s="656"/>
      <c r="DV25" s="657"/>
      <c r="DW25" s="628">
        <v>30.5</v>
      </c>
      <c r="DX25" s="654"/>
      <c r="DY25" s="654"/>
      <c r="DZ25" s="654"/>
      <c r="EA25" s="654"/>
      <c r="EB25" s="654"/>
      <c r="EC25" s="655"/>
    </row>
    <row r="26" spans="2:133" ht="11.25" customHeight="1" x14ac:dyDescent="0.2">
      <c r="B26" s="620" t="s">
        <v>284</v>
      </c>
      <c r="C26" s="621"/>
      <c r="D26" s="621"/>
      <c r="E26" s="621"/>
      <c r="F26" s="621"/>
      <c r="G26" s="621"/>
      <c r="H26" s="621"/>
      <c r="I26" s="621"/>
      <c r="J26" s="621"/>
      <c r="K26" s="621"/>
      <c r="L26" s="621"/>
      <c r="M26" s="621"/>
      <c r="N26" s="621"/>
      <c r="O26" s="621"/>
      <c r="P26" s="621"/>
      <c r="Q26" s="622"/>
      <c r="R26" s="623">
        <v>5428</v>
      </c>
      <c r="S26" s="624"/>
      <c r="T26" s="624"/>
      <c r="U26" s="624"/>
      <c r="V26" s="624"/>
      <c r="W26" s="624"/>
      <c r="X26" s="624"/>
      <c r="Y26" s="625"/>
      <c r="Z26" s="626">
        <v>0</v>
      </c>
      <c r="AA26" s="626"/>
      <c r="AB26" s="626"/>
      <c r="AC26" s="626"/>
      <c r="AD26" s="627">
        <v>5428</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2326949</v>
      </c>
      <c r="CS26" s="624"/>
      <c r="CT26" s="624"/>
      <c r="CU26" s="624"/>
      <c r="CV26" s="624"/>
      <c r="CW26" s="624"/>
      <c r="CX26" s="624"/>
      <c r="CY26" s="625"/>
      <c r="CZ26" s="628">
        <v>6.7</v>
      </c>
      <c r="DA26" s="654"/>
      <c r="DB26" s="654"/>
      <c r="DC26" s="658"/>
      <c r="DD26" s="632">
        <v>2117497</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4"/>
      <c r="DY26" s="654"/>
      <c r="DZ26" s="654"/>
      <c r="EA26" s="654"/>
      <c r="EB26" s="654"/>
      <c r="EC26" s="655"/>
    </row>
    <row r="27" spans="2:133" ht="11.25" customHeight="1" x14ac:dyDescent="0.2">
      <c r="B27" s="620" t="s">
        <v>287</v>
      </c>
      <c r="C27" s="621"/>
      <c r="D27" s="621"/>
      <c r="E27" s="621"/>
      <c r="F27" s="621"/>
      <c r="G27" s="621"/>
      <c r="H27" s="621"/>
      <c r="I27" s="621"/>
      <c r="J27" s="621"/>
      <c r="K27" s="621"/>
      <c r="L27" s="621"/>
      <c r="M27" s="621"/>
      <c r="N27" s="621"/>
      <c r="O27" s="621"/>
      <c r="P27" s="621"/>
      <c r="Q27" s="622"/>
      <c r="R27" s="623">
        <v>637661</v>
      </c>
      <c r="S27" s="624"/>
      <c r="T27" s="624"/>
      <c r="U27" s="624"/>
      <c r="V27" s="624"/>
      <c r="W27" s="624"/>
      <c r="X27" s="624"/>
      <c r="Y27" s="625"/>
      <c r="Z27" s="626">
        <v>1.7</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7018722</v>
      </c>
      <c r="BH27" s="624"/>
      <c r="BI27" s="624"/>
      <c r="BJ27" s="624"/>
      <c r="BK27" s="624"/>
      <c r="BL27" s="624"/>
      <c r="BM27" s="624"/>
      <c r="BN27" s="625"/>
      <c r="BO27" s="626">
        <v>100</v>
      </c>
      <c r="BP27" s="626"/>
      <c r="BQ27" s="626"/>
      <c r="BR27" s="626"/>
      <c r="BS27" s="627">
        <v>116172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4706539</v>
      </c>
      <c r="CS27" s="656"/>
      <c r="CT27" s="656"/>
      <c r="CU27" s="656"/>
      <c r="CV27" s="656"/>
      <c r="CW27" s="656"/>
      <c r="CX27" s="656"/>
      <c r="CY27" s="657"/>
      <c r="CZ27" s="628">
        <v>13.7</v>
      </c>
      <c r="DA27" s="654"/>
      <c r="DB27" s="654"/>
      <c r="DC27" s="658"/>
      <c r="DD27" s="632">
        <v>1668691</v>
      </c>
      <c r="DE27" s="656"/>
      <c r="DF27" s="656"/>
      <c r="DG27" s="656"/>
      <c r="DH27" s="656"/>
      <c r="DI27" s="656"/>
      <c r="DJ27" s="656"/>
      <c r="DK27" s="657"/>
      <c r="DL27" s="632">
        <v>1134405</v>
      </c>
      <c r="DM27" s="656"/>
      <c r="DN27" s="656"/>
      <c r="DO27" s="656"/>
      <c r="DP27" s="656"/>
      <c r="DQ27" s="656"/>
      <c r="DR27" s="656"/>
      <c r="DS27" s="656"/>
      <c r="DT27" s="656"/>
      <c r="DU27" s="656"/>
      <c r="DV27" s="657"/>
      <c r="DW27" s="628">
        <v>9.4</v>
      </c>
      <c r="DX27" s="654"/>
      <c r="DY27" s="654"/>
      <c r="DZ27" s="654"/>
      <c r="EA27" s="654"/>
      <c r="EB27" s="654"/>
      <c r="EC27" s="655"/>
    </row>
    <row r="28" spans="2:133" ht="11.25" customHeight="1" x14ac:dyDescent="0.2">
      <c r="B28" s="620" t="s">
        <v>290</v>
      </c>
      <c r="C28" s="621"/>
      <c r="D28" s="621"/>
      <c r="E28" s="621"/>
      <c r="F28" s="621"/>
      <c r="G28" s="621"/>
      <c r="H28" s="621"/>
      <c r="I28" s="621"/>
      <c r="J28" s="621"/>
      <c r="K28" s="621"/>
      <c r="L28" s="621"/>
      <c r="M28" s="621"/>
      <c r="N28" s="621"/>
      <c r="O28" s="621"/>
      <c r="P28" s="621"/>
      <c r="Q28" s="622"/>
      <c r="R28" s="623">
        <v>300151</v>
      </c>
      <c r="S28" s="624"/>
      <c r="T28" s="624"/>
      <c r="U28" s="624"/>
      <c r="V28" s="624"/>
      <c r="W28" s="624"/>
      <c r="X28" s="624"/>
      <c r="Y28" s="625"/>
      <c r="Z28" s="626">
        <v>0.8</v>
      </c>
      <c r="AA28" s="626"/>
      <c r="AB28" s="626"/>
      <c r="AC28" s="626"/>
      <c r="AD28" s="627">
        <v>14538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1620501</v>
      </c>
      <c r="CS28" s="624"/>
      <c r="CT28" s="624"/>
      <c r="CU28" s="624"/>
      <c r="CV28" s="624"/>
      <c r="CW28" s="624"/>
      <c r="CX28" s="624"/>
      <c r="CY28" s="625"/>
      <c r="CZ28" s="628">
        <v>4.7</v>
      </c>
      <c r="DA28" s="654"/>
      <c r="DB28" s="654"/>
      <c r="DC28" s="658"/>
      <c r="DD28" s="632">
        <v>1565652</v>
      </c>
      <c r="DE28" s="624"/>
      <c r="DF28" s="624"/>
      <c r="DG28" s="624"/>
      <c r="DH28" s="624"/>
      <c r="DI28" s="624"/>
      <c r="DJ28" s="624"/>
      <c r="DK28" s="625"/>
      <c r="DL28" s="632">
        <v>1562646</v>
      </c>
      <c r="DM28" s="624"/>
      <c r="DN28" s="624"/>
      <c r="DO28" s="624"/>
      <c r="DP28" s="624"/>
      <c r="DQ28" s="624"/>
      <c r="DR28" s="624"/>
      <c r="DS28" s="624"/>
      <c r="DT28" s="624"/>
      <c r="DU28" s="624"/>
      <c r="DV28" s="625"/>
      <c r="DW28" s="628">
        <v>13</v>
      </c>
      <c r="DX28" s="654"/>
      <c r="DY28" s="654"/>
      <c r="DZ28" s="654"/>
      <c r="EA28" s="654"/>
      <c r="EB28" s="654"/>
      <c r="EC28" s="655"/>
    </row>
    <row r="29" spans="2:133" ht="11.25" customHeight="1" x14ac:dyDescent="0.2">
      <c r="B29" s="620" t="s">
        <v>292</v>
      </c>
      <c r="C29" s="621"/>
      <c r="D29" s="621"/>
      <c r="E29" s="621"/>
      <c r="F29" s="621"/>
      <c r="G29" s="621"/>
      <c r="H29" s="621"/>
      <c r="I29" s="621"/>
      <c r="J29" s="621"/>
      <c r="K29" s="621"/>
      <c r="L29" s="621"/>
      <c r="M29" s="621"/>
      <c r="N29" s="621"/>
      <c r="O29" s="621"/>
      <c r="P29" s="621"/>
      <c r="Q29" s="622"/>
      <c r="R29" s="623">
        <v>163655</v>
      </c>
      <c r="S29" s="624"/>
      <c r="T29" s="624"/>
      <c r="U29" s="624"/>
      <c r="V29" s="624"/>
      <c r="W29" s="624"/>
      <c r="X29" s="624"/>
      <c r="Y29" s="625"/>
      <c r="Z29" s="626">
        <v>0.4</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1620501</v>
      </c>
      <c r="CS29" s="656"/>
      <c r="CT29" s="656"/>
      <c r="CU29" s="656"/>
      <c r="CV29" s="656"/>
      <c r="CW29" s="656"/>
      <c r="CX29" s="656"/>
      <c r="CY29" s="657"/>
      <c r="CZ29" s="628">
        <v>4.7</v>
      </c>
      <c r="DA29" s="654"/>
      <c r="DB29" s="654"/>
      <c r="DC29" s="658"/>
      <c r="DD29" s="632">
        <v>1565652</v>
      </c>
      <c r="DE29" s="656"/>
      <c r="DF29" s="656"/>
      <c r="DG29" s="656"/>
      <c r="DH29" s="656"/>
      <c r="DI29" s="656"/>
      <c r="DJ29" s="656"/>
      <c r="DK29" s="657"/>
      <c r="DL29" s="632">
        <v>1562646</v>
      </c>
      <c r="DM29" s="656"/>
      <c r="DN29" s="656"/>
      <c r="DO29" s="656"/>
      <c r="DP29" s="656"/>
      <c r="DQ29" s="656"/>
      <c r="DR29" s="656"/>
      <c r="DS29" s="656"/>
      <c r="DT29" s="656"/>
      <c r="DU29" s="656"/>
      <c r="DV29" s="657"/>
      <c r="DW29" s="628">
        <v>13</v>
      </c>
      <c r="DX29" s="654"/>
      <c r="DY29" s="654"/>
      <c r="DZ29" s="654"/>
      <c r="EA29" s="654"/>
      <c r="EB29" s="654"/>
      <c r="EC29" s="655"/>
    </row>
    <row r="30" spans="2:133" ht="11.25" customHeight="1" x14ac:dyDescent="0.2">
      <c r="B30" s="620" t="s">
        <v>294</v>
      </c>
      <c r="C30" s="621"/>
      <c r="D30" s="621"/>
      <c r="E30" s="621"/>
      <c r="F30" s="621"/>
      <c r="G30" s="621"/>
      <c r="H30" s="621"/>
      <c r="I30" s="621"/>
      <c r="J30" s="621"/>
      <c r="K30" s="621"/>
      <c r="L30" s="621"/>
      <c r="M30" s="621"/>
      <c r="N30" s="621"/>
      <c r="O30" s="621"/>
      <c r="P30" s="621"/>
      <c r="Q30" s="622"/>
      <c r="R30" s="623">
        <v>3829583</v>
      </c>
      <c r="S30" s="624"/>
      <c r="T30" s="624"/>
      <c r="U30" s="624"/>
      <c r="V30" s="624"/>
      <c r="W30" s="624"/>
      <c r="X30" s="624"/>
      <c r="Y30" s="625"/>
      <c r="Z30" s="626">
        <v>10.3</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1565223</v>
      </c>
      <c r="CS30" s="624"/>
      <c r="CT30" s="624"/>
      <c r="CU30" s="624"/>
      <c r="CV30" s="624"/>
      <c r="CW30" s="624"/>
      <c r="CX30" s="624"/>
      <c r="CY30" s="625"/>
      <c r="CZ30" s="628">
        <v>4.5</v>
      </c>
      <c r="DA30" s="654"/>
      <c r="DB30" s="654"/>
      <c r="DC30" s="658"/>
      <c r="DD30" s="632">
        <v>1511266</v>
      </c>
      <c r="DE30" s="624"/>
      <c r="DF30" s="624"/>
      <c r="DG30" s="624"/>
      <c r="DH30" s="624"/>
      <c r="DI30" s="624"/>
      <c r="DJ30" s="624"/>
      <c r="DK30" s="625"/>
      <c r="DL30" s="632">
        <v>1508260</v>
      </c>
      <c r="DM30" s="624"/>
      <c r="DN30" s="624"/>
      <c r="DO30" s="624"/>
      <c r="DP30" s="624"/>
      <c r="DQ30" s="624"/>
      <c r="DR30" s="624"/>
      <c r="DS30" s="624"/>
      <c r="DT30" s="624"/>
      <c r="DU30" s="624"/>
      <c r="DV30" s="625"/>
      <c r="DW30" s="628">
        <v>12.5</v>
      </c>
      <c r="DX30" s="654"/>
      <c r="DY30" s="654"/>
      <c r="DZ30" s="654"/>
      <c r="EA30" s="654"/>
      <c r="EB30" s="654"/>
      <c r="EC30" s="655"/>
    </row>
    <row r="31" spans="2:133" ht="11.25" customHeight="1" x14ac:dyDescent="0.2">
      <c r="B31" s="636" t="s">
        <v>298</v>
      </c>
      <c r="C31" s="637"/>
      <c r="D31" s="637"/>
      <c r="E31" s="637"/>
      <c r="F31" s="637"/>
      <c r="G31" s="637"/>
      <c r="H31" s="637"/>
      <c r="I31" s="637"/>
      <c r="J31" s="637"/>
      <c r="K31" s="637"/>
      <c r="L31" s="637"/>
      <c r="M31" s="637"/>
      <c r="N31" s="637"/>
      <c r="O31" s="637"/>
      <c r="P31" s="637"/>
      <c r="Q31" s="638"/>
      <c r="R31" s="623">
        <v>166464</v>
      </c>
      <c r="S31" s="624"/>
      <c r="T31" s="624"/>
      <c r="U31" s="624"/>
      <c r="V31" s="624"/>
      <c r="W31" s="624"/>
      <c r="X31" s="624"/>
      <c r="Y31" s="625"/>
      <c r="Z31" s="626">
        <v>0.4</v>
      </c>
      <c r="AA31" s="626"/>
      <c r="AB31" s="626"/>
      <c r="AC31" s="626"/>
      <c r="AD31" s="627">
        <v>166464</v>
      </c>
      <c r="AE31" s="627"/>
      <c r="AF31" s="627"/>
      <c r="AG31" s="627"/>
      <c r="AH31" s="627"/>
      <c r="AI31" s="627"/>
      <c r="AJ31" s="627"/>
      <c r="AK31" s="627"/>
      <c r="AL31" s="628">
        <v>1.4</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99.5</v>
      </c>
      <c r="BH31" s="667"/>
      <c r="BI31" s="667"/>
      <c r="BJ31" s="667"/>
      <c r="BK31" s="667"/>
      <c r="BL31" s="667"/>
      <c r="BM31" s="618">
        <v>98.1</v>
      </c>
      <c r="BN31" s="667"/>
      <c r="BO31" s="667"/>
      <c r="BP31" s="667"/>
      <c r="BQ31" s="668"/>
      <c r="BR31" s="679">
        <v>99.4</v>
      </c>
      <c r="BS31" s="667"/>
      <c r="BT31" s="667"/>
      <c r="BU31" s="667"/>
      <c r="BV31" s="667"/>
      <c r="BW31" s="667"/>
      <c r="BX31" s="618">
        <v>97.8</v>
      </c>
      <c r="BY31" s="667"/>
      <c r="BZ31" s="667"/>
      <c r="CA31" s="667"/>
      <c r="CB31" s="668"/>
      <c r="CD31" s="661"/>
      <c r="CE31" s="662"/>
      <c r="CF31" s="620" t="s">
        <v>301</v>
      </c>
      <c r="CG31" s="621"/>
      <c r="CH31" s="621"/>
      <c r="CI31" s="621"/>
      <c r="CJ31" s="621"/>
      <c r="CK31" s="621"/>
      <c r="CL31" s="621"/>
      <c r="CM31" s="621"/>
      <c r="CN31" s="621"/>
      <c r="CO31" s="621"/>
      <c r="CP31" s="621"/>
      <c r="CQ31" s="622"/>
      <c r="CR31" s="623">
        <v>55278</v>
      </c>
      <c r="CS31" s="656"/>
      <c r="CT31" s="656"/>
      <c r="CU31" s="656"/>
      <c r="CV31" s="656"/>
      <c r="CW31" s="656"/>
      <c r="CX31" s="656"/>
      <c r="CY31" s="657"/>
      <c r="CZ31" s="628">
        <v>0.2</v>
      </c>
      <c r="DA31" s="654"/>
      <c r="DB31" s="654"/>
      <c r="DC31" s="658"/>
      <c r="DD31" s="632">
        <v>54386</v>
      </c>
      <c r="DE31" s="656"/>
      <c r="DF31" s="656"/>
      <c r="DG31" s="656"/>
      <c r="DH31" s="656"/>
      <c r="DI31" s="656"/>
      <c r="DJ31" s="656"/>
      <c r="DK31" s="657"/>
      <c r="DL31" s="632">
        <v>54386</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2">
      <c r="B32" s="620" t="s">
        <v>302</v>
      </c>
      <c r="C32" s="621"/>
      <c r="D32" s="621"/>
      <c r="E32" s="621"/>
      <c r="F32" s="621"/>
      <c r="G32" s="621"/>
      <c r="H32" s="621"/>
      <c r="I32" s="621"/>
      <c r="J32" s="621"/>
      <c r="K32" s="621"/>
      <c r="L32" s="621"/>
      <c r="M32" s="621"/>
      <c r="N32" s="621"/>
      <c r="O32" s="621"/>
      <c r="P32" s="621"/>
      <c r="Q32" s="622"/>
      <c r="R32" s="623">
        <v>1316718</v>
      </c>
      <c r="S32" s="624"/>
      <c r="T32" s="624"/>
      <c r="U32" s="624"/>
      <c r="V32" s="624"/>
      <c r="W32" s="624"/>
      <c r="X32" s="624"/>
      <c r="Y32" s="625"/>
      <c r="Z32" s="626">
        <v>3.5</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303</v>
      </c>
      <c r="AX32" s="620" t="s">
        <v>304</v>
      </c>
      <c r="AY32" s="621"/>
      <c r="AZ32" s="621"/>
      <c r="BA32" s="621"/>
      <c r="BB32" s="621"/>
      <c r="BC32" s="621"/>
      <c r="BD32" s="621"/>
      <c r="BE32" s="621"/>
      <c r="BF32" s="622"/>
      <c r="BG32" s="680">
        <v>99.5</v>
      </c>
      <c r="BH32" s="656"/>
      <c r="BI32" s="656"/>
      <c r="BJ32" s="656"/>
      <c r="BK32" s="656"/>
      <c r="BL32" s="656"/>
      <c r="BM32" s="629">
        <v>98.5</v>
      </c>
      <c r="BN32" s="656"/>
      <c r="BO32" s="656"/>
      <c r="BP32" s="656"/>
      <c r="BQ32" s="678"/>
      <c r="BR32" s="680">
        <v>99.4</v>
      </c>
      <c r="BS32" s="656"/>
      <c r="BT32" s="656"/>
      <c r="BU32" s="656"/>
      <c r="BV32" s="656"/>
      <c r="BW32" s="656"/>
      <c r="BX32" s="629">
        <v>98.3</v>
      </c>
      <c r="BY32" s="656"/>
      <c r="BZ32" s="656"/>
      <c r="CA32" s="656"/>
      <c r="CB32" s="678"/>
      <c r="CD32" s="663"/>
      <c r="CE32" s="664"/>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4"/>
      <c r="DB32" s="654"/>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4"/>
      <c r="DY32" s="654"/>
      <c r="DZ32" s="654"/>
      <c r="EA32" s="654"/>
      <c r="EB32" s="654"/>
      <c r="EC32" s="655"/>
    </row>
    <row r="33" spans="2:133" ht="11.25" customHeight="1" x14ac:dyDescent="0.2">
      <c r="B33" s="620" t="s">
        <v>306</v>
      </c>
      <c r="C33" s="621"/>
      <c r="D33" s="621"/>
      <c r="E33" s="621"/>
      <c r="F33" s="621"/>
      <c r="G33" s="621"/>
      <c r="H33" s="621"/>
      <c r="I33" s="621"/>
      <c r="J33" s="621"/>
      <c r="K33" s="621"/>
      <c r="L33" s="621"/>
      <c r="M33" s="621"/>
      <c r="N33" s="621"/>
      <c r="O33" s="621"/>
      <c r="P33" s="621"/>
      <c r="Q33" s="622"/>
      <c r="R33" s="623">
        <v>65832</v>
      </c>
      <c r="S33" s="624"/>
      <c r="T33" s="624"/>
      <c r="U33" s="624"/>
      <c r="V33" s="624"/>
      <c r="W33" s="624"/>
      <c r="X33" s="624"/>
      <c r="Y33" s="625"/>
      <c r="Z33" s="626">
        <v>0.2</v>
      </c>
      <c r="AA33" s="626"/>
      <c r="AB33" s="626"/>
      <c r="AC33" s="626"/>
      <c r="AD33" s="627">
        <v>58883</v>
      </c>
      <c r="AE33" s="627"/>
      <c r="AF33" s="627"/>
      <c r="AG33" s="627"/>
      <c r="AH33" s="627"/>
      <c r="AI33" s="627"/>
      <c r="AJ33" s="627"/>
      <c r="AK33" s="627"/>
      <c r="AL33" s="628">
        <v>0.5</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99.5</v>
      </c>
      <c r="BH33" s="682"/>
      <c r="BI33" s="682"/>
      <c r="BJ33" s="682"/>
      <c r="BK33" s="682"/>
      <c r="BL33" s="682"/>
      <c r="BM33" s="683">
        <v>97.4</v>
      </c>
      <c r="BN33" s="682"/>
      <c r="BO33" s="682"/>
      <c r="BP33" s="682"/>
      <c r="BQ33" s="684"/>
      <c r="BR33" s="681">
        <v>99.3</v>
      </c>
      <c r="BS33" s="682"/>
      <c r="BT33" s="682"/>
      <c r="BU33" s="682"/>
      <c r="BV33" s="682"/>
      <c r="BW33" s="682"/>
      <c r="BX33" s="683">
        <v>97</v>
      </c>
      <c r="BY33" s="682"/>
      <c r="BZ33" s="682"/>
      <c r="CA33" s="682"/>
      <c r="CB33" s="684"/>
      <c r="CD33" s="620" t="s">
        <v>308</v>
      </c>
      <c r="CE33" s="621"/>
      <c r="CF33" s="621"/>
      <c r="CG33" s="621"/>
      <c r="CH33" s="621"/>
      <c r="CI33" s="621"/>
      <c r="CJ33" s="621"/>
      <c r="CK33" s="621"/>
      <c r="CL33" s="621"/>
      <c r="CM33" s="621"/>
      <c r="CN33" s="621"/>
      <c r="CO33" s="621"/>
      <c r="CP33" s="621"/>
      <c r="CQ33" s="622"/>
      <c r="CR33" s="623">
        <v>20503995</v>
      </c>
      <c r="CS33" s="656"/>
      <c r="CT33" s="656"/>
      <c r="CU33" s="656"/>
      <c r="CV33" s="656"/>
      <c r="CW33" s="656"/>
      <c r="CX33" s="656"/>
      <c r="CY33" s="657"/>
      <c r="CZ33" s="628">
        <v>59.5</v>
      </c>
      <c r="DA33" s="654"/>
      <c r="DB33" s="654"/>
      <c r="DC33" s="658"/>
      <c r="DD33" s="632">
        <v>6383772</v>
      </c>
      <c r="DE33" s="656"/>
      <c r="DF33" s="656"/>
      <c r="DG33" s="656"/>
      <c r="DH33" s="656"/>
      <c r="DI33" s="656"/>
      <c r="DJ33" s="656"/>
      <c r="DK33" s="657"/>
      <c r="DL33" s="632">
        <v>3645485</v>
      </c>
      <c r="DM33" s="656"/>
      <c r="DN33" s="656"/>
      <c r="DO33" s="656"/>
      <c r="DP33" s="656"/>
      <c r="DQ33" s="656"/>
      <c r="DR33" s="656"/>
      <c r="DS33" s="656"/>
      <c r="DT33" s="656"/>
      <c r="DU33" s="656"/>
      <c r="DV33" s="657"/>
      <c r="DW33" s="628">
        <v>30.3</v>
      </c>
      <c r="DX33" s="654"/>
      <c r="DY33" s="654"/>
      <c r="DZ33" s="654"/>
      <c r="EA33" s="654"/>
      <c r="EB33" s="654"/>
      <c r="EC33" s="655"/>
    </row>
    <row r="34" spans="2:133" ht="11.25" customHeight="1" x14ac:dyDescent="0.2">
      <c r="B34" s="620" t="s">
        <v>309</v>
      </c>
      <c r="C34" s="621"/>
      <c r="D34" s="621"/>
      <c r="E34" s="621"/>
      <c r="F34" s="621"/>
      <c r="G34" s="621"/>
      <c r="H34" s="621"/>
      <c r="I34" s="621"/>
      <c r="J34" s="621"/>
      <c r="K34" s="621"/>
      <c r="L34" s="621"/>
      <c r="M34" s="621"/>
      <c r="N34" s="621"/>
      <c r="O34" s="621"/>
      <c r="P34" s="621"/>
      <c r="Q34" s="622"/>
      <c r="R34" s="623">
        <v>8861677</v>
      </c>
      <c r="S34" s="624"/>
      <c r="T34" s="624"/>
      <c r="U34" s="624"/>
      <c r="V34" s="624"/>
      <c r="W34" s="624"/>
      <c r="X34" s="624"/>
      <c r="Y34" s="625"/>
      <c r="Z34" s="626">
        <v>23.8</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9430991</v>
      </c>
      <c r="CS34" s="624"/>
      <c r="CT34" s="624"/>
      <c r="CU34" s="624"/>
      <c r="CV34" s="624"/>
      <c r="CW34" s="624"/>
      <c r="CX34" s="624"/>
      <c r="CY34" s="625"/>
      <c r="CZ34" s="628">
        <v>27.4</v>
      </c>
      <c r="DA34" s="654"/>
      <c r="DB34" s="654"/>
      <c r="DC34" s="658"/>
      <c r="DD34" s="632">
        <v>812041</v>
      </c>
      <c r="DE34" s="624"/>
      <c r="DF34" s="624"/>
      <c r="DG34" s="624"/>
      <c r="DH34" s="624"/>
      <c r="DI34" s="624"/>
      <c r="DJ34" s="624"/>
      <c r="DK34" s="625"/>
      <c r="DL34" s="632">
        <v>615313</v>
      </c>
      <c r="DM34" s="624"/>
      <c r="DN34" s="624"/>
      <c r="DO34" s="624"/>
      <c r="DP34" s="624"/>
      <c r="DQ34" s="624"/>
      <c r="DR34" s="624"/>
      <c r="DS34" s="624"/>
      <c r="DT34" s="624"/>
      <c r="DU34" s="624"/>
      <c r="DV34" s="625"/>
      <c r="DW34" s="628">
        <v>5.0999999999999996</v>
      </c>
      <c r="DX34" s="654"/>
      <c r="DY34" s="654"/>
      <c r="DZ34" s="654"/>
      <c r="EA34" s="654"/>
      <c r="EB34" s="654"/>
      <c r="EC34" s="655"/>
    </row>
    <row r="35" spans="2:133" ht="11.25" customHeight="1" x14ac:dyDescent="0.2">
      <c r="B35" s="620" t="s">
        <v>311</v>
      </c>
      <c r="C35" s="621"/>
      <c r="D35" s="621"/>
      <c r="E35" s="621"/>
      <c r="F35" s="621"/>
      <c r="G35" s="621"/>
      <c r="H35" s="621"/>
      <c r="I35" s="621"/>
      <c r="J35" s="621"/>
      <c r="K35" s="621"/>
      <c r="L35" s="621"/>
      <c r="M35" s="621"/>
      <c r="N35" s="621"/>
      <c r="O35" s="621"/>
      <c r="P35" s="621"/>
      <c r="Q35" s="622"/>
      <c r="R35" s="623">
        <v>5129512</v>
      </c>
      <c r="S35" s="624"/>
      <c r="T35" s="624"/>
      <c r="U35" s="624"/>
      <c r="V35" s="624"/>
      <c r="W35" s="624"/>
      <c r="X35" s="624"/>
      <c r="Y35" s="625"/>
      <c r="Z35" s="626">
        <v>13.8</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324310</v>
      </c>
      <c r="CS35" s="656"/>
      <c r="CT35" s="656"/>
      <c r="CU35" s="656"/>
      <c r="CV35" s="656"/>
      <c r="CW35" s="656"/>
      <c r="CX35" s="656"/>
      <c r="CY35" s="657"/>
      <c r="CZ35" s="628">
        <v>0.9</v>
      </c>
      <c r="DA35" s="654"/>
      <c r="DB35" s="654"/>
      <c r="DC35" s="658"/>
      <c r="DD35" s="632">
        <v>52599</v>
      </c>
      <c r="DE35" s="656"/>
      <c r="DF35" s="656"/>
      <c r="DG35" s="656"/>
      <c r="DH35" s="656"/>
      <c r="DI35" s="656"/>
      <c r="DJ35" s="656"/>
      <c r="DK35" s="657"/>
      <c r="DL35" s="632">
        <v>41083</v>
      </c>
      <c r="DM35" s="656"/>
      <c r="DN35" s="656"/>
      <c r="DO35" s="656"/>
      <c r="DP35" s="656"/>
      <c r="DQ35" s="656"/>
      <c r="DR35" s="656"/>
      <c r="DS35" s="656"/>
      <c r="DT35" s="656"/>
      <c r="DU35" s="656"/>
      <c r="DV35" s="657"/>
      <c r="DW35" s="628">
        <v>0.3</v>
      </c>
      <c r="DX35" s="654"/>
      <c r="DY35" s="654"/>
      <c r="DZ35" s="654"/>
      <c r="EA35" s="654"/>
      <c r="EB35" s="654"/>
      <c r="EC35" s="655"/>
    </row>
    <row r="36" spans="2:133" ht="11.25" customHeight="1" x14ac:dyDescent="0.2">
      <c r="B36" s="620" t="s">
        <v>315</v>
      </c>
      <c r="C36" s="621"/>
      <c r="D36" s="621"/>
      <c r="E36" s="621"/>
      <c r="F36" s="621"/>
      <c r="G36" s="621"/>
      <c r="H36" s="621"/>
      <c r="I36" s="621"/>
      <c r="J36" s="621"/>
      <c r="K36" s="621"/>
      <c r="L36" s="621"/>
      <c r="M36" s="621"/>
      <c r="N36" s="621"/>
      <c r="O36" s="621"/>
      <c r="P36" s="621"/>
      <c r="Q36" s="622"/>
      <c r="R36" s="623">
        <v>1268550</v>
      </c>
      <c r="S36" s="624"/>
      <c r="T36" s="624"/>
      <c r="U36" s="624"/>
      <c r="V36" s="624"/>
      <c r="W36" s="624"/>
      <c r="X36" s="624"/>
      <c r="Y36" s="625"/>
      <c r="Z36" s="626">
        <v>3.4</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3378115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9232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4198508</v>
      </c>
      <c r="CS36" s="624"/>
      <c r="CT36" s="624"/>
      <c r="CU36" s="624"/>
      <c r="CV36" s="624"/>
      <c r="CW36" s="624"/>
      <c r="CX36" s="624"/>
      <c r="CY36" s="625"/>
      <c r="CZ36" s="628">
        <v>12.2</v>
      </c>
      <c r="DA36" s="654"/>
      <c r="DB36" s="654"/>
      <c r="DC36" s="658"/>
      <c r="DD36" s="632">
        <v>3666599</v>
      </c>
      <c r="DE36" s="624"/>
      <c r="DF36" s="624"/>
      <c r="DG36" s="624"/>
      <c r="DH36" s="624"/>
      <c r="DI36" s="624"/>
      <c r="DJ36" s="624"/>
      <c r="DK36" s="625"/>
      <c r="DL36" s="632">
        <v>1598926</v>
      </c>
      <c r="DM36" s="624"/>
      <c r="DN36" s="624"/>
      <c r="DO36" s="624"/>
      <c r="DP36" s="624"/>
      <c r="DQ36" s="624"/>
      <c r="DR36" s="624"/>
      <c r="DS36" s="624"/>
      <c r="DT36" s="624"/>
      <c r="DU36" s="624"/>
      <c r="DV36" s="625"/>
      <c r="DW36" s="628">
        <v>13.3</v>
      </c>
      <c r="DX36" s="654"/>
      <c r="DY36" s="654"/>
      <c r="DZ36" s="654"/>
      <c r="EA36" s="654"/>
      <c r="EB36" s="654"/>
      <c r="EC36" s="655"/>
    </row>
    <row r="37" spans="2:133" ht="11.25" customHeight="1" x14ac:dyDescent="0.2">
      <c r="B37" s="620" t="s">
        <v>319</v>
      </c>
      <c r="C37" s="621"/>
      <c r="D37" s="621"/>
      <c r="E37" s="621"/>
      <c r="F37" s="621"/>
      <c r="G37" s="621"/>
      <c r="H37" s="621"/>
      <c r="I37" s="621"/>
      <c r="J37" s="621"/>
      <c r="K37" s="621"/>
      <c r="L37" s="621"/>
      <c r="M37" s="621"/>
      <c r="N37" s="621"/>
      <c r="O37" s="621"/>
      <c r="P37" s="621"/>
      <c r="Q37" s="622"/>
      <c r="R37" s="623">
        <v>1482526</v>
      </c>
      <c r="S37" s="624"/>
      <c r="T37" s="624"/>
      <c r="U37" s="624"/>
      <c r="V37" s="624"/>
      <c r="W37" s="624"/>
      <c r="X37" s="624"/>
      <c r="Y37" s="625"/>
      <c r="Z37" s="626">
        <v>4</v>
      </c>
      <c r="AA37" s="626"/>
      <c r="AB37" s="626"/>
      <c r="AC37" s="626"/>
      <c r="AD37" s="627">
        <v>67366</v>
      </c>
      <c r="AE37" s="627"/>
      <c r="AF37" s="627"/>
      <c r="AG37" s="627"/>
      <c r="AH37" s="627"/>
      <c r="AI37" s="627"/>
      <c r="AJ37" s="627"/>
      <c r="AK37" s="627"/>
      <c r="AL37" s="628">
        <v>0.6</v>
      </c>
      <c r="AM37" s="629"/>
      <c r="AN37" s="629"/>
      <c r="AO37" s="630"/>
      <c r="AQ37" s="686" t="s">
        <v>320</v>
      </c>
      <c r="AR37" s="687"/>
      <c r="AS37" s="687"/>
      <c r="AT37" s="687"/>
      <c r="AU37" s="687"/>
      <c r="AV37" s="687"/>
      <c r="AW37" s="687"/>
      <c r="AX37" s="687"/>
      <c r="AY37" s="688"/>
      <c r="AZ37" s="623">
        <v>955029</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-4217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763704</v>
      </c>
      <c r="CS37" s="656"/>
      <c r="CT37" s="656"/>
      <c r="CU37" s="656"/>
      <c r="CV37" s="656"/>
      <c r="CW37" s="656"/>
      <c r="CX37" s="656"/>
      <c r="CY37" s="657"/>
      <c r="CZ37" s="628">
        <v>2.2000000000000002</v>
      </c>
      <c r="DA37" s="654"/>
      <c r="DB37" s="654"/>
      <c r="DC37" s="658"/>
      <c r="DD37" s="632">
        <v>749961</v>
      </c>
      <c r="DE37" s="656"/>
      <c r="DF37" s="656"/>
      <c r="DG37" s="656"/>
      <c r="DH37" s="656"/>
      <c r="DI37" s="656"/>
      <c r="DJ37" s="656"/>
      <c r="DK37" s="657"/>
      <c r="DL37" s="632">
        <v>741713</v>
      </c>
      <c r="DM37" s="656"/>
      <c r="DN37" s="656"/>
      <c r="DO37" s="656"/>
      <c r="DP37" s="656"/>
      <c r="DQ37" s="656"/>
      <c r="DR37" s="656"/>
      <c r="DS37" s="656"/>
      <c r="DT37" s="656"/>
      <c r="DU37" s="656"/>
      <c r="DV37" s="657"/>
      <c r="DW37" s="628">
        <v>6.2</v>
      </c>
      <c r="DX37" s="654"/>
      <c r="DY37" s="654"/>
      <c r="DZ37" s="654"/>
      <c r="EA37" s="654"/>
      <c r="EB37" s="654"/>
      <c r="EC37" s="655"/>
    </row>
    <row r="38" spans="2:133" ht="11.25" customHeight="1" x14ac:dyDescent="0.2">
      <c r="B38" s="620" t="s">
        <v>323</v>
      </c>
      <c r="C38" s="621"/>
      <c r="D38" s="621"/>
      <c r="E38" s="621"/>
      <c r="F38" s="621"/>
      <c r="G38" s="621"/>
      <c r="H38" s="621"/>
      <c r="I38" s="621"/>
      <c r="J38" s="621"/>
      <c r="K38" s="621"/>
      <c r="L38" s="621"/>
      <c r="M38" s="621"/>
      <c r="N38" s="621"/>
      <c r="O38" s="621"/>
      <c r="P38" s="621"/>
      <c r="Q38" s="622"/>
      <c r="R38" s="623">
        <v>1703530</v>
      </c>
      <c r="S38" s="624"/>
      <c r="T38" s="624"/>
      <c r="U38" s="624"/>
      <c r="V38" s="624"/>
      <c r="W38" s="624"/>
      <c r="X38" s="624"/>
      <c r="Y38" s="625"/>
      <c r="Z38" s="626">
        <v>4.5999999999999996</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539618</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5933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1775525</v>
      </c>
      <c r="CS38" s="624"/>
      <c r="CT38" s="624"/>
      <c r="CU38" s="624"/>
      <c r="CV38" s="624"/>
      <c r="CW38" s="624"/>
      <c r="CX38" s="624"/>
      <c r="CY38" s="625"/>
      <c r="CZ38" s="628">
        <v>5.2</v>
      </c>
      <c r="DA38" s="654"/>
      <c r="DB38" s="654"/>
      <c r="DC38" s="658"/>
      <c r="DD38" s="632">
        <v>1449268</v>
      </c>
      <c r="DE38" s="624"/>
      <c r="DF38" s="624"/>
      <c r="DG38" s="624"/>
      <c r="DH38" s="624"/>
      <c r="DI38" s="624"/>
      <c r="DJ38" s="624"/>
      <c r="DK38" s="625"/>
      <c r="DL38" s="632">
        <v>1368863</v>
      </c>
      <c r="DM38" s="624"/>
      <c r="DN38" s="624"/>
      <c r="DO38" s="624"/>
      <c r="DP38" s="624"/>
      <c r="DQ38" s="624"/>
      <c r="DR38" s="624"/>
      <c r="DS38" s="624"/>
      <c r="DT38" s="624"/>
      <c r="DU38" s="624"/>
      <c r="DV38" s="625"/>
      <c r="DW38" s="628">
        <v>11.4</v>
      </c>
      <c r="DX38" s="654"/>
      <c r="DY38" s="654"/>
      <c r="DZ38" s="654"/>
      <c r="EA38" s="654"/>
      <c r="EB38" s="654"/>
      <c r="EC38" s="655"/>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v>107943</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8986</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4752361</v>
      </c>
      <c r="CS39" s="656"/>
      <c r="CT39" s="656"/>
      <c r="CU39" s="656"/>
      <c r="CV39" s="656"/>
      <c r="CW39" s="656"/>
      <c r="CX39" s="656"/>
      <c r="CY39" s="657"/>
      <c r="CZ39" s="628">
        <v>13.8</v>
      </c>
      <c r="DA39" s="654"/>
      <c r="DB39" s="654"/>
      <c r="DC39" s="658"/>
      <c r="DD39" s="632">
        <v>381965</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4"/>
      <c r="DY39" s="654"/>
      <c r="DZ39" s="654"/>
      <c r="EA39" s="654"/>
      <c r="EB39" s="654"/>
      <c r="EC39" s="655"/>
    </row>
    <row r="40" spans="2:133" ht="11.25" customHeight="1" x14ac:dyDescent="0.2">
      <c r="B40" s="620" t="s">
        <v>331</v>
      </c>
      <c r="C40" s="621"/>
      <c r="D40" s="621"/>
      <c r="E40" s="621"/>
      <c r="F40" s="621"/>
      <c r="G40" s="621"/>
      <c r="H40" s="621"/>
      <c r="I40" s="621"/>
      <c r="J40" s="621"/>
      <c r="K40" s="621"/>
      <c r="L40" s="621"/>
      <c r="M40" s="621"/>
      <c r="N40" s="621"/>
      <c r="O40" s="621"/>
      <c r="P40" s="621"/>
      <c r="Q40" s="622"/>
      <c r="R40" s="623">
        <v>109630</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112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22300</v>
      </c>
      <c r="CS40" s="624"/>
      <c r="CT40" s="624"/>
      <c r="CU40" s="624"/>
      <c r="CV40" s="624"/>
      <c r="CW40" s="624"/>
      <c r="CX40" s="624"/>
      <c r="CY40" s="625"/>
      <c r="CZ40" s="628">
        <v>0.1</v>
      </c>
      <c r="DA40" s="654"/>
      <c r="DB40" s="654"/>
      <c r="DC40" s="658"/>
      <c r="DD40" s="632">
        <v>21300</v>
      </c>
      <c r="DE40" s="624"/>
      <c r="DF40" s="624"/>
      <c r="DG40" s="624"/>
      <c r="DH40" s="624"/>
      <c r="DI40" s="624"/>
      <c r="DJ40" s="624"/>
      <c r="DK40" s="625"/>
      <c r="DL40" s="632">
        <v>21300</v>
      </c>
      <c r="DM40" s="624"/>
      <c r="DN40" s="624"/>
      <c r="DO40" s="624"/>
      <c r="DP40" s="624"/>
      <c r="DQ40" s="624"/>
      <c r="DR40" s="624"/>
      <c r="DS40" s="624"/>
      <c r="DT40" s="624"/>
      <c r="DU40" s="624"/>
      <c r="DV40" s="625"/>
      <c r="DW40" s="628">
        <v>0.2</v>
      </c>
      <c r="DX40" s="654"/>
      <c r="DY40" s="654"/>
      <c r="DZ40" s="654"/>
      <c r="EA40" s="654"/>
      <c r="EB40" s="654"/>
      <c r="EC40" s="655"/>
    </row>
    <row r="41" spans="2:133" ht="11.25" customHeight="1" x14ac:dyDescent="0.2">
      <c r="B41" s="644" t="s">
        <v>336</v>
      </c>
      <c r="C41" s="645"/>
      <c r="D41" s="645"/>
      <c r="E41" s="645"/>
      <c r="F41" s="645"/>
      <c r="G41" s="645"/>
      <c r="H41" s="645"/>
      <c r="I41" s="645"/>
      <c r="J41" s="645"/>
      <c r="K41" s="645"/>
      <c r="L41" s="645"/>
      <c r="M41" s="645"/>
      <c r="N41" s="645"/>
      <c r="O41" s="645"/>
      <c r="P41" s="645"/>
      <c r="Q41" s="646"/>
      <c r="R41" s="695">
        <v>37300632</v>
      </c>
      <c r="S41" s="696"/>
      <c r="T41" s="696"/>
      <c r="U41" s="696"/>
      <c r="V41" s="696"/>
      <c r="W41" s="696"/>
      <c r="X41" s="696"/>
      <c r="Y41" s="700"/>
      <c r="Z41" s="701">
        <v>100</v>
      </c>
      <c r="AA41" s="701"/>
      <c r="AB41" s="701"/>
      <c r="AC41" s="701"/>
      <c r="AD41" s="702">
        <v>11920282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444282</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4"/>
      <c r="DB41" s="654"/>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1331243</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385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3595900</v>
      </c>
      <c r="CS42" s="656"/>
      <c r="CT42" s="656"/>
      <c r="CU42" s="656"/>
      <c r="CV42" s="656"/>
      <c r="CW42" s="656"/>
      <c r="CX42" s="656"/>
      <c r="CY42" s="657"/>
      <c r="CZ42" s="628">
        <v>10.4</v>
      </c>
      <c r="DA42" s="654"/>
      <c r="DB42" s="654"/>
      <c r="DC42" s="658"/>
      <c r="DD42" s="632">
        <v>718803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85262</v>
      </c>
      <c r="CS43" s="656"/>
      <c r="CT43" s="656"/>
      <c r="CU43" s="656"/>
      <c r="CV43" s="656"/>
      <c r="CW43" s="656"/>
      <c r="CX43" s="656"/>
      <c r="CY43" s="657"/>
      <c r="CZ43" s="628">
        <v>0.2</v>
      </c>
      <c r="DA43" s="654"/>
      <c r="DB43" s="654"/>
      <c r="DC43" s="658"/>
      <c r="DD43" s="632">
        <v>79721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3595900</v>
      </c>
      <c r="CS44" s="624"/>
      <c r="CT44" s="624"/>
      <c r="CU44" s="624"/>
      <c r="CV44" s="624"/>
      <c r="CW44" s="624"/>
      <c r="CX44" s="624"/>
      <c r="CY44" s="625"/>
      <c r="CZ44" s="628">
        <v>10.4</v>
      </c>
      <c r="DA44" s="629"/>
      <c r="DB44" s="629"/>
      <c r="DC44" s="635"/>
      <c r="DD44" s="632">
        <v>718803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969080</v>
      </c>
      <c r="CS45" s="656"/>
      <c r="CT45" s="656"/>
      <c r="CU45" s="656"/>
      <c r="CV45" s="656"/>
      <c r="CW45" s="656"/>
      <c r="CX45" s="656"/>
      <c r="CY45" s="657"/>
      <c r="CZ45" s="628">
        <v>2.8</v>
      </c>
      <c r="DA45" s="654"/>
      <c r="DB45" s="654"/>
      <c r="DC45" s="658"/>
      <c r="DD45" s="632">
        <v>95432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2581574</v>
      </c>
      <c r="CS46" s="624"/>
      <c r="CT46" s="624"/>
      <c r="CU46" s="624"/>
      <c r="CV46" s="624"/>
      <c r="CW46" s="624"/>
      <c r="CX46" s="624"/>
      <c r="CY46" s="625"/>
      <c r="CZ46" s="628">
        <v>7.5</v>
      </c>
      <c r="DA46" s="629"/>
      <c r="DB46" s="629"/>
      <c r="DC46" s="635"/>
      <c r="DD46" s="632">
        <v>618225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t="s">
        <v>121</v>
      </c>
      <c r="CS47" s="656"/>
      <c r="CT47" s="656"/>
      <c r="CU47" s="656"/>
      <c r="CV47" s="656"/>
      <c r="CW47" s="656"/>
      <c r="CX47" s="656"/>
      <c r="CY47" s="657"/>
      <c r="CZ47" s="628" t="s">
        <v>121</v>
      </c>
      <c r="DA47" s="654"/>
      <c r="DB47" s="654"/>
      <c r="DC47" s="658"/>
      <c r="DD47" s="632" t="s">
        <v>121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34473431</v>
      </c>
      <c r="CS49" s="682"/>
      <c r="CT49" s="682"/>
      <c r="CU49" s="682"/>
      <c r="CV49" s="682"/>
      <c r="CW49" s="682"/>
      <c r="CX49" s="682"/>
      <c r="CY49" s="711"/>
      <c r="CZ49" s="703">
        <v>100</v>
      </c>
      <c r="DA49" s="712"/>
      <c r="DB49" s="712"/>
      <c r="DC49" s="713"/>
      <c r="DD49" s="714">
        <v>14021877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VAxxvO53iFwM6WtgeoNT9MMJmuR5ZOEkj6i5XkKkRGdQtipQ5I7haNdZ7dr4nuS8K2Y9QNGAz0HhhCh4NHapw==" saltValue="0joqDdMvafmbXjS3NoUN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60" zoomScaleNormal="6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37265</v>
      </c>
      <c r="R7" s="753"/>
      <c r="S7" s="753"/>
      <c r="T7" s="753"/>
      <c r="U7" s="753"/>
      <c r="V7" s="753">
        <v>34438</v>
      </c>
      <c r="W7" s="753"/>
      <c r="X7" s="753"/>
      <c r="Y7" s="753"/>
      <c r="Z7" s="753"/>
      <c r="AA7" s="753">
        <v>2827</v>
      </c>
      <c r="AB7" s="753"/>
      <c r="AC7" s="753"/>
      <c r="AD7" s="753"/>
      <c r="AE7" s="754"/>
      <c r="AF7" s="755">
        <v>743</v>
      </c>
      <c r="AG7" s="756"/>
      <c r="AH7" s="756"/>
      <c r="AI7" s="756"/>
      <c r="AJ7" s="757"/>
      <c r="AK7" s="758">
        <v>5129</v>
      </c>
      <c r="AL7" s="759"/>
      <c r="AM7" s="759"/>
      <c r="AN7" s="759"/>
      <c r="AO7" s="759"/>
      <c r="AP7" s="759">
        <v>17560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0</v>
      </c>
      <c r="CI7" s="744"/>
      <c r="CJ7" s="744"/>
      <c r="CK7" s="744"/>
      <c r="CL7" s="745"/>
      <c r="CM7" s="743">
        <v>127</v>
      </c>
      <c r="CN7" s="744"/>
      <c r="CO7" s="744"/>
      <c r="CP7" s="744"/>
      <c r="CQ7" s="745"/>
      <c r="CR7" s="743">
        <v>52</v>
      </c>
      <c r="CS7" s="744"/>
      <c r="CT7" s="744"/>
      <c r="CU7" s="744"/>
      <c r="CV7" s="745"/>
      <c r="CW7" s="743">
        <v>6</v>
      </c>
      <c r="CX7" s="744"/>
      <c r="CY7" s="744"/>
      <c r="CZ7" s="744"/>
      <c r="DA7" s="745"/>
      <c r="DB7" s="743" t="s">
        <v>569</v>
      </c>
      <c r="DC7" s="744"/>
      <c r="DD7" s="744"/>
      <c r="DE7" s="744"/>
      <c r="DF7" s="745"/>
      <c r="DG7" s="743" t="s">
        <v>569</v>
      </c>
      <c r="DH7" s="744"/>
      <c r="DI7" s="744"/>
      <c r="DJ7" s="744"/>
      <c r="DK7" s="745"/>
      <c r="DL7" s="743" t="s">
        <v>570</v>
      </c>
      <c r="DM7" s="744"/>
      <c r="DN7" s="744"/>
      <c r="DO7" s="744"/>
      <c r="DP7" s="745"/>
      <c r="DQ7" s="743" t="s">
        <v>582</v>
      </c>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207</v>
      </c>
      <c r="R8" s="784"/>
      <c r="S8" s="784"/>
      <c r="T8" s="784"/>
      <c r="U8" s="784"/>
      <c r="V8" s="784">
        <v>207</v>
      </c>
      <c r="W8" s="784"/>
      <c r="X8" s="784"/>
      <c r="Y8" s="784"/>
      <c r="Z8" s="784"/>
      <c r="AA8" s="784" t="s">
        <v>569</v>
      </c>
      <c r="AB8" s="784"/>
      <c r="AC8" s="784"/>
      <c r="AD8" s="784"/>
      <c r="AE8" s="785"/>
      <c r="AF8" s="786" t="s">
        <v>121</v>
      </c>
      <c r="AG8" s="787"/>
      <c r="AH8" s="787"/>
      <c r="AI8" s="787"/>
      <c r="AJ8" s="788"/>
      <c r="AK8" s="769" t="s">
        <v>572</v>
      </c>
      <c r="AL8" s="770"/>
      <c r="AM8" s="770"/>
      <c r="AN8" s="770"/>
      <c r="AO8" s="770"/>
      <c r="AP8" s="770" t="s">
        <v>570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0</v>
      </c>
      <c r="CI8" s="777"/>
      <c r="CJ8" s="777"/>
      <c r="CK8" s="777"/>
      <c r="CL8" s="778"/>
      <c r="CM8" s="776">
        <v>143</v>
      </c>
      <c r="CN8" s="777"/>
      <c r="CO8" s="777"/>
      <c r="CP8" s="777"/>
      <c r="CQ8" s="778"/>
      <c r="CR8" s="776">
        <v>20</v>
      </c>
      <c r="CS8" s="777"/>
      <c r="CT8" s="777"/>
      <c r="CU8" s="777"/>
      <c r="CV8" s="778"/>
      <c r="CW8" s="776" t="s">
        <v>569</v>
      </c>
      <c r="CX8" s="777"/>
      <c r="CY8" s="777"/>
      <c r="CZ8" s="777"/>
      <c r="DA8" s="778"/>
      <c r="DB8" s="776">
        <v>971</v>
      </c>
      <c r="DC8" s="777"/>
      <c r="DD8" s="777"/>
      <c r="DE8" s="777"/>
      <c r="DF8" s="778"/>
      <c r="DG8" s="776" t="s">
        <v>569</v>
      </c>
      <c r="DH8" s="777"/>
      <c r="DI8" s="777"/>
      <c r="DJ8" s="777"/>
      <c r="DK8" s="778"/>
      <c r="DL8" s="776" t="s">
        <v>575</v>
      </c>
      <c r="DM8" s="777"/>
      <c r="DN8" s="777"/>
      <c r="DO8" s="777"/>
      <c r="DP8" s="778"/>
      <c r="DQ8" s="776">
        <v>948</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554</v>
      </c>
      <c r="BT9" s="774"/>
      <c r="BU9" s="774"/>
      <c r="BV9" s="774"/>
      <c r="BW9" s="774"/>
      <c r="BX9" s="774"/>
      <c r="BY9" s="774"/>
      <c r="BZ9" s="774"/>
      <c r="CA9" s="774"/>
      <c r="CB9" s="774"/>
      <c r="CC9" s="774"/>
      <c r="CD9" s="774"/>
      <c r="CE9" s="774"/>
      <c r="CF9" s="774"/>
      <c r="CG9" s="775"/>
      <c r="CH9" s="776">
        <v>22</v>
      </c>
      <c r="CI9" s="777"/>
      <c r="CJ9" s="777"/>
      <c r="CK9" s="777"/>
      <c r="CL9" s="778"/>
      <c r="CM9" s="776">
        <v>268</v>
      </c>
      <c r="CN9" s="777"/>
      <c r="CO9" s="777"/>
      <c r="CP9" s="777"/>
      <c r="CQ9" s="778"/>
      <c r="CR9" s="776">
        <v>24</v>
      </c>
      <c r="CS9" s="777"/>
      <c r="CT9" s="777"/>
      <c r="CU9" s="777"/>
      <c r="CV9" s="778"/>
      <c r="CW9" s="776" t="s">
        <v>575</v>
      </c>
      <c r="CX9" s="777"/>
      <c r="CY9" s="777"/>
      <c r="CZ9" s="777"/>
      <c r="DA9" s="778"/>
      <c r="DB9" s="776" t="s">
        <v>583</v>
      </c>
      <c r="DC9" s="777"/>
      <c r="DD9" s="777"/>
      <c r="DE9" s="777"/>
      <c r="DF9" s="778"/>
      <c r="DG9" s="776" t="s">
        <v>490</v>
      </c>
      <c r="DH9" s="777"/>
      <c r="DI9" s="777"/>
      <c r="DJ9" s="777"/>
      <c r="DK9" s="778"/>
      <c r="DL9" s="776" t="s">
        <v>490</v>
      </c>
      <c r="DM9" s="777"/>
      <c r="DN9" s="777"/>
      <c r="DO9" s="777"/>
      <c r="DP9" s="778"/>
      <c r="DQ9" s="776" t="s">
        <v>490</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555</v>
      </c>
      <c r="BT10" s="774"/>
      <c r="BU10" s="774"/>
      <c r="BV10" s="774"/>
      <c r="BW10" s="774"/>
      <c r="BX10" s="774"/>
      <c r="BY10" s="774"/>
      <c r="BZ10" s="774"/>
      <c r="CA10" s="774"/>
      <c r="CB10" s="774"/>
      <c r="CC10" s="774"/>
      <c r="CD10" s="774"/>
      <c r="CE10" s="774"/>
      <c r="CF10" s="774"/>
      <c r="CG10" s="775"/>
      <c r="CH10" s="776">
        <v>5</v>
      </c>
      <c r="CI10" s="777"/>
      <c r="CJ10" s="777"/>
      <c r="CK10" s="777"/>
      <c r="CL10" s="778"/>
      <c r="CM10" s="776">
        <v>51</v>
      </c>
      <c r="CN10" s="777"/>
      <c r="CO10" s="777"/>
      <c r="CP10" s="777"/>
      <c r="CQ10" s="778"/>
      <c r="CR10" s="776">
        <v>3</v>
      </c>
      <c r="CS10" s="777"/>
      <c r="CT10" s="777"/>
      <c r="CU10" s="777"/>
      <c r="CV10" s="778"/>
      <c r="CW10" s="776" t="s">
        <v>490</v>
      </c>
      <c r="CX10" s="777"/>
      <c r="CY10" s="777"/>
      <c r="CZ10" s="777"/>
      <c r="DA10" s="778"/>
      <c r="DB10" s="776" t="s">
        <v>490</v>
      </c>
      <c r="DC10" s="777"/>
      <c r="DD10" s="777"/>
      <c r="DE10" s="777"/>
      <c r="DF10" s="778"/>
      <c r="DG10" s="776" t="s">
        <v>490</v>
      </c>
      <c r="DH10" s="777"/>
      <c r="DI10" s="777"/>
      <c r="DJ10" s="777"/>
      <c r="DK10" s="778"/>
      <c r="DL10" s="776" t="s">
        <v>490</v>
      </c>
      <c r="DM10" s="777"/>
      <c r="DN10" s="777"/>
      <c r="DO10" s="777"/>
      <c r="DP10" s="778"/>
      <c r="DQ10" s="776" t="s">
        <v>490</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556</v>
      </c>
      <c r="BT11" s="774"/>
      <c r="BU11" s="774"/>
      <c r="BV11" s="774"/>
      <c r="BW11" s="774"/>
      <c r="BX11" s="774"/>
      <c r="BY11" s="774"/>
      <c r="BZ11" s="774"/>
      <c r="CA11" s="774"/>
      <c r="CB11" s="774"/>
      <c r="CC11" s="774"/>
      <c r="CD11" s="774"/>
      <c r="CE11" s="774"/>
      <c r="CF11" s="774"/>
      <c r="CG11" s="775"/>
      <c r="CH11" s="776">
        <v>6</v>
      </c>
      <c r="CI11" s="777"/>
      <c r="CJ11" s="777"/>
      <c r="CK11" s="777"/>
      <c r="CL11" s="778"/>
      <c r="CM11" s="776">
        <v>49</v>
      </c>
      <c r="CN11" s="777"/>
      <c r="CO11" s="777"/>
      <c r="CP11" s="777"/>
      <c r="CQ11" s="778"/>
      <c r="CR11" s="776">
        <v>2</v>
      </c>
      <c r="CS11" s="777"/>
      <c r="CT11" s="777"/>
      <c r="CU11" s="777"/>
      <c r="CV11" s="778"/>
      <c r="CW11" s="776" t="s">
        <v>490</v>
      </c>
      <c r="CX11" s="777"/>
      <c r="CY11" s="777"/>
      <c r="CZ11" s="777"/>
      <c r="DA11" s="778"/>
      <c r="DB11" s="776" t="s">
        <v>490</v>
      </c>
      <c r="DC11" s="777"/>
      <c r="DD11" s="777"/>
      <c r="DE11" s="777"/>
      <c r="DF11" s="778"/>
      <c r="DG11" s="776" t="s">
        <v>490</v>
      </c>
      <c r="DH11" s="777"/>
      <c r="DI11" s="777"/>
      <c r="DJ11" s="777"/>
      <c r="DK11" s="778"/>
      <c r="DL11" s="776" t="s">
        <v>490</v>
      </c>
      <c r="DM11" s="777"/>
      <c r="DN11" s="777"/>
      <c r="DO11" s="777"/>
      <c r="DP11" s="778"/>
      <c r="DQ11" s="776" t="s">
        <v>490</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568</v>
      </c>
      <c r="BT12" s="774"/>
      <c r="BU12" s="774"/>
      <c r="BV12" s="774"/>
      <c r="BW12" s="774"/>
      <c r="BX12" s="774"/>
      <c r="BY12" s="774"/>
      <c r="BZ12" s="774"/>
      <c r="CA12" s="774"/>
      <c r="CB12" s="774"/>
      <c r="CC12" s="774"/>
      <c r="CD12" s="774"/>
      <c r="CE12" s="774"/>
      <c r="CF12" s="774"/>
      <c r="CG12" s="775"/>
      <c r="CH12" s="776">
        <v>10</v>
      </c>
      <c r="CI12" s="777"/>
      <c r="CJ12" s="777"/>
      <c r="CK12" s="777"/>
      <c r="CL12" s="778"/>
      <c r="CM12" s="776">
        <v>8</v>
      </c>
      <c r="CN12" s="777"/>
      <c r="CO12" s="777"/>
      <c r="CP12" s="777"/>
      <c r="CQ12" s="778"/>
      <c r="CR12" s="776">
        <v>1</v>
      </c>
      <c r="CS12" s="777"/>
      <c r="CT12" s="777"/>
      <c r="CU12" s="777"/>
      <c r="CV12" s="778"/>
      <c r="CW12" s="776" t="s">
        <v>490</v>
      </c>
      <c r="CX12" s="777"/>
      <c r="CY12" s="777"/>
      <c r="CZ12" s="777"/>
      <c r="DA12" s="778"/>
      <c r="DB12" s="776" t="s">
        <v>490</v>
      </c>
      <c r="DC12" s="777"/>
      <c r="DD12" s="777"/>
      <c r="DE12" s="777"/>
      <c r="DF12" s="778"/>
      <c r="DG12" s="776" t="s">
        <v>490</v>
      </c>
      <c r="DH12" s="777"/>
      <c r="DI12" s="777"/>
      <c r="DJ12" s="777"/>
      <c r="DK12" s="778"/>
      <c r="DL12" s="776" t="s">
        <v>490</v>
      </c>
      <c r="DM12" s="777"/>
      <c r="DN12" s="777"/>
      <c r="DO12" s="777"/>
      <c r="DP12" s="778"/>
      <c r="DQ12" s="776" t="s">
        <v>490</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743</v>
      </c>
      <c r="AG23" s="793"/>
      <c r="AH23" s="793"/>
      <c r="AI23" s="793"/>
      <c r="AJ23" s="796"/>
      <c r="AK23" s="797"/>
      <c r="AL23" s="798"/>
      <c r="AM23" s="798"/>
      <c r="AN23" s="798"/>
      <c r="AO23" s="798"/>
      <c r="AP23" s="793"/>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5137</v>
      </c>
      <c r="R28" s="823"/>
      <c r="S28" s="823"/>
      <c r="T28" s="823"/>
      <c r="U28" s="823"/>
      <c r="V28" s="823">
        <v>5128</v>
      </c>
      <c r="W28" s="823"/>
      <c r="X28" s="823"/>
      <c r="Y28" s="823"/>
      <c r="Z28" s="823"/>
      <c r="AA28" s="823">
        <v>9</v>
      </c>
      <c r="AB28" s="823"/>
      <c r="AC28" s="823"/>
      <c r="AD28" s="823"/>
      <c r="AE28" s="824"/>
      <c r="AF28" s="825">
        <v>9</v>
      </c>
      <c r="AG28" s="823"/>
      <c r="AH28" s="823"/>
      <c r="AI28" s="823"/>
      <c r="AJ28" s="826"/>
      <c r="AK28" s="827">
        <v>444</v>
      </c>
      <c r="AL28" s="828"/>
      <c r="AM28" s="828"/>
      <c r="AN28" s="828"/>
      <c r="AO28" s="828"/>
      <c r="AP28" s="828" t="s">
        <v>570</v>
      </c>
      <c r="AQ28" s="828"/>
      <c r="AR28" s="828"/>
      <c r="AS28" s="828"/>
      <c r="AT28" s="828"/>
      <c r="AU28" s="828" t="s">
        <v>570</v>
      </c>
      <c r="AV28" s="828"/>
      <c r="AW28" s="828"/>
      <c r="AX28" s="828"/>
      <c r="AY28" s="828"/>
      <c r="AZ28" s="829" t="s">
        <v>570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4611</v>
      </c>
      <c r="R29" s="784"/>
      <c r="S29" s="784"/>
      <c r="T29" s="784"/>
      <c r="U29" s="784"/>
      <c r="V29" s="784">
        <v>4532</v>
      </c>
      <c r="W29" s="784"/>
      <c r="X29" s="784"/>
      <c r="Y29" s="784"/>
      <c r="Z29" s="784"/>
      <c r="AA29" s="784">
        <v>79</v>
      </c>
      <c r="AB29" s="784"/>
      <c r="AC29" s="784"/>
      <c r="AD29" s="784"/>
      <c r="AE29" s="785"/>
      <c r="AF29" s="786">
        <v>79</v>
      </c>
      <c r="AG29" s="787"/>
      <c r="AH29" s="787"/>
      <c r="AI29" s="787"/>
      <c r="AJ29" s="788"/>
      <c r="AK29" s="834">
        <v>666</v>
      </c>
      <c r="AL29" s="830"/>
      <c r="AM29" s="830"/>
      <c r="AN29" s="830"/>
      <c r="AO29" s="830"/>
      <c r="AP29" s="830" t="s">
        <v>569</v>
      </c>
      <c r="AQ29" s="830"/>
      <c r="AR29" s="830"/>
      <c r="AS29" s="830"/>
      <c r="AT29" s="830"/>
      <c r="AU29" s="830" t="s">
        <v>570</v>
      </c>
      <c r="AV29" s="830"/>
      <c r="AW29" s="830"/>
      <c r="AX29" s="830"/>
      <c r="AY29" s="830"/>
      <c r="AZ29" s="831" t="s">
        <v>569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14</v>
      </c>
      <c r="R30" s="784"/>
      <c r="S30" s="784"/>
      <c r="T30" s="784"/>
      <c r="U30" s="784"/>
      <c r="V30" s="784">
        <v>14</v>
      </c>
      <c r="W30" s="784"/>
      <c r="X30" s="784"/>
      <c r="Y30" s="784"/>
      <c r="Z30" s="784"/>
      <c r="AA30" s="784" t="s">
        <v>569</v>
      </c>
      <c r="AB30" s="784"/>
      <c r="AC30" s="784"/>
      <c r="AD30" s="784"/>
      <c r="AE30" s="785"/>
      <c r="AF30" s="786" t="s">
        <v>121</v>
      </c>
      <c r="AG30" s="787"/>
      <c r="AH30" s="787"/>
      <c r="AI30" s="787"/>
      <c r="AJ30" s="788"/>
      <c r="AK30" s="834">
        <v>7</v>
      </c>
      <c r="AL30" s="830"/>
      <c r="AM30" s="830"/>
      <c r="AN30" s="830"/>
      <c r="AO30" s="830"/>
      <c r="AP30" s="830" t="s">
        <v>490</v>
      </c>
      <c r="AQ30" s="830"/>
      <c r="AR30" s="830"/>
      <c r="AS30" s="830"/>
      <c r="AT30" s="830"/>
      <c r="AU30" s="830" t="s">
        <v>490</v>
      </c>
      <c r="AV30" s="830"/>
      <c r="AW30" s="830"/>
      <c r="AX30" s="830"/>
      <c r="AY30" s="830"/>
      <c r="AZ30" s="831" t="s">
        <v>490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1081</v>
      </c>
      <c r="R31" s="784"/>
      <c r="S31" s="784"/>
      <c r="T31" s="784"/>
      <c r="U31" s="784"/>
      <c r="V31" s="784">
        <v>1081</v>
      </c>
      <c r="W31" s="784"/>
      <c r="X31" s="784"/>
      <c r="Y31" s="784"/>
      <c r="Z31" s="784"/>
      <c r="AA31" s="784" t="s">
        <v>570</v>
      </c>
      <c r="AB31" s="784"/>
      <c r="AC31" s="784"/>
      <c r="AD31" s="784"/>
      <c r="AE31" s="785"/>
      <c r="AF31" s="786" t="s">
        <v>121</v>
      </c>
      <c r="AG31" s="787"/>
      <c r="AH31" s="787"/>
      <c r="AI31" s="787"/>
      <c r="AJ31" s="788"/>
      <c r="AK31" s="834">
        <v>162</v>
      </c>
      <c r="AL31" s="830"/>
      <c r="AM31" s="830"/>
      <c r="AN31" s="830"/>
      <c r="AO31" s="830"/>
      <c r="AP31" s="830" t="s">
        <v>490</v>
      </c>
      <c r="AQ31" s="830"/>
      <c r="AR31" s="830"/>
      <c r="AS31" s="830"/>
      <c r="AT31" s="830"/>
      <c r="AU31" s="830" t="s">
        <v>490</v>
      </c>
      <c r="AV31" s="830"/>
      <c r="AW31" s="830"/>
      <c r="AX31" s="830"/>
      <c r="AY31" s="830"/>
      <c r="AZ31" s="831" t="s">
        <v>490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754</v>
      </c>
      <c r="R32" s="784"/>
      <c r="S32" s="784"/>
      <c r="T32" s="784"/>
      <c r="U32" s="784"/>
      <c r="V32" s="784">
        <v>699</v>
      </c>
      <c r="W32" s="784"/>
      <c r="X32" s="784"/>
      <c r="Y32" s="784"/>
      <c r="Z32" s="784"/>
      <c r="AA32" s="784">
        <v>55</v>
      </c>
      <c r="AB32" s="784"/>
      <c r="AC32" s="784"/>
      <c r="AD32" s="784"/>
      <c r="AE32" s="785"/>
      <c r="AF32" s="786">
        <v>815</v>
      </c>
      <c r="AG32" s="787"/>
      <c r="AH32" s="787"/>
      <c r="AI32" s="787"/>
      <c r="AJ32" s="788"/>
      <c r="AK32" s="834">
        <v>108</v>
      </c>
      <c r="AL32" s="830"/>
      <c r="AM32" s="830"/>
      <c r="AN32" s="830"/>
      <c r="AO32" s="830"/>
      <c r="AP32" s="830">
        <v>3384</v>
      </c>
      <c r="AQ32" s="830"/>
      <c r="AR32" s="830"/>
      <c r="AS32" s="830"/>
      <c r="AT32" s="830"/>
      <c r="AU32" s="830">
        <v>1648</v>
      </c>
      <c r="AV32" s="830"/>
      <c r="AW32" s="830"/>
      <c r="AX32" s="830"/>
      <c r="AY32" s="830"/>
      <c r="AZ32" s="831" t="s">
        <v>571</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8437</v>
      </c>
      <c r="R33" s="784"/>
      <c r="S33" s="784"/>
      <c r="T33" s="784"/>
      <c r="U33" s="784"/>
      <c r="V33" s="784">
        <v>8770</v>
      </c>
      <c r="W33" s="784"/>
      <c r="X33" s="784"/>
      <c r="Y33" s="784"/>
      <c r="Z33" s="784"/>
      <c r="AA33" s="784">
        <v>-333</v>
      </c>
      <c r="AB33" s="784"/>
      <c r="AC33" s="784"/>
      <c r="AD33" s="784"/>
      <c r="AE33" s="785"/>
      <c r="AF33" s="786">
        <v>2095</v>
      </c>
      <c r="AG33" s="787"/>
      <c r="AH33" s="787"/>
      <c r="AI33" s="787"/>
      <c r="AJ33" s="788"/>
      <c r="AK33" s="834">
        <v>955</v>
      </c>
      <c r="AL33" s="830"/>
      <c r="AM33" s="830"/>
      <c r="AN33" s="830"/>
      <c r="AO33" s="830"/>
      <c r="AP33" s="830">
        <v>3125</v>
      </c>
      <c r="AQ33" s="830"/>
      <c r="AR33" s="830"/>
      <c r="AS33" s="830"/>
      <c r="AT33" s="830"/>
      <c r="AU33" s="830">
        <v>2153</v>
      </c>
      <c r="AV33" s="830"/>
      <c r="AW33" s="830"/>
      <c r="AX33" s="830"/>
      <c r="AY33" s="830"/>
      <c r="AZ33" s="831" t="s">
        <v>569</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818</v>
      </c>
      <c r="R34" s="784"/>
      <c r="S34" s="784"/>
      <c r="T34" s="784"/>
      <c r="U34" s="784"/>
      <c r="V34" s="784">
        <v>818</v>
      </c>
      <c r="W34" s="784"/>
      <c r="X34" s="784"/>
      <c r="Y34" s="784"/>
      <c r="Z34" s="784"/>
      <c r="AA34" s="784">
        <v>0</v>
      </c>
      <c r="AB34" s="784"/>
      <c r="AC34" s="784"/>
      <c r="AD34" s="784"/>
      <c r="AE34" s="785"/>
      <c r="AF34" s="786">
        <v>336</v>
      </c>
      <c r="AG34" s="787"/>
      <c r="AH34" s="787"/>
      <c r="AI34" s="787"/>
      <c r="AJ34" s="788"/>
      <c r="AK34" s="834">
        <v>540</v>
      </c>
      <c r="AL34" s="830"/>
      <c r="AM34" s="830"/>
      <c r="AN34" s="830"/>
      <c r="AO34" s="830"/>
      <c r="AP34" s="830">
        <v>4320</v>
      </c>
      <c r="AQ34" s="830"/>
      <c r="AR34" s="830"/>
      <c r="AS34" s="830"/>
      <c r="AT34" s="830"/>
      <c r="AU34" s="830">
        <v>3953</v>
      </c>
      <c r="AV34" s="830"/>
      <c r="AW34" s="830"/>
      <c r="AX34" s="830"/>
      <c r="AY34" s="830"/>
      <c r="AZ34" s="831" t="s">
        <v>569</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3334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557</v>
      </c>
      <c r="C68" s="870"/>
      <c r="D68" s="870"/>
      <c r="E68" s="870"/>
      <c r="F68" s="870"/>
      <c r="G68" s="870"/>
      <c r="H68" s="870"/>
      <c r="I68" s="870"/>
      <c r="J68" s="870"/>
      <c r="K68" s="870"/>
      <c r="L68" s="870"/>
      <c r="M68" s="870"/>
      <c r="N68" s="870"/>
      <c r="O68" s="870"/>
      <c r="P68" s="871"/>
      <c r="Q68" s="872">
        <v>1833</v>
      </c>
      <c r="R68" s="866"/>
      <c r="S68" s="866"/>
      <c r="T68" s="866"/>
      <c r="U68" s="866"/>
      <c r="V68" s="866">
        <v>1833</v>
      </c>
      <c r="W68" s="866"/>
      <c r="X68" s="866"/>
      <c r="Y68" s="866"/>
      <c r="Z68" s="866"/>
      <c r="AA68" s="866">
        <v>0</v>
      </c>
      <c r="AB68" s="866"/>
      <c r="AC68" s="866"/>
      <c r="AD68" s="866"/>
      <c r="AE68" s="866"/>
      <c r="AF68" s="866">
        <v>0</v>
      </c>
      <c r="AG68" s="866"/>
      <c r="AH68" s="866"/>
      <c r="AI68" s="866"/>
      <c r="AJ68" s="866"/>
      <c r="AK68" s="866" t="s">
        <v>573</v>
      </c>
      <c r="AL68" s="866"/>
      <c r="AM68" s="866"/>
      <c r="AN68" s="866"/>
      <c r="AO68" s="866"/>
      <c r="AP68" s="866">
        <v>741</v>
      </c>
      <c r="AQ68" s="866"/>
      <c r="AR68" s="866"/>
      <c r="AS68" s="866"/>
      <c r="AT68" s="866"/>
      <c r="AU68" s="866">
        <v>101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558</v>
      </c>
      <c r="C69" s="874"/>
      <c r="D69" s="874"/>
      <c r="E69" s="874"/>
      <c r="F69" s="874"/>
      <c r="G69" s="874"/>
      <c r="H69" s="874"/>
      <c r="I69" s="874"/>
      <c r="J69" s="874"/>
      <c r="K69" s="874"/>
      <c r="L69" s="874"/>
      <c r="M69" s="874"/>
      <c r="N69" s="874"/>
      <c r="O69" s="874"/>
      <c r="P69" s="875"/>
      <c r="Q69" s="876">
        <v>106</v>
      </c>
      <c r="R69" s="830"/>
      <c r="S69" s="830"/>
      <c r="T69" s="830"/>
      <c r="U69" s="830"/>
      <c r="V69" s="830">
        <v>104</v>
      </c>
      <c r="W69" s="830"/>
      <c r="X69" s="830"/>
      <c r="Y69" s="830"/>
      <c r="Z69" s="830"/>
      <c r="AA69" s="830">
        <v>2</v>
      </c>
      <c r="AB69" s="830"/>
      <c r="AC69" s="830"/>
      <c r="AD69" s="830"/>
      <c r="AE69" s="830"/>
      <c r="AF69" s="830">
        <v>2</v>
      </c>
      <c r="AG69" s="830"/>
      <c r="AH69" s="830"/>
      <c r="AI69" s="830"/>
      <c r="AJ69" s="830"/>
      <c r="AK69" s="830" t="s">
        <v>569</v>
      </c>
      <c r="AL69" s="830"/>
      <c r="AM69" s="830"/>
      <c r="AN69" s="830"/>
      <c r="AO69" s="830"/>
      <c r="AP69" s="830" t="s">
        <v>570</v>
      </c>
      <c r="AQ69" s="830"/>
      <c r="AR69" s="830"/>
      <c r="AS69" s="830"/>
      <c r="AT69" s="830"/>
      <c r="AU69" s="830" t="s">
        <v>569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559</v>
      </c>
      <c r="C70" s="874"/>
      <c r="D70" s="874"/>
      <c r="E70" s="874"/>
      <c r="F70" s="874"/>
      <c r="G70" s="874"/>
      <c r="H70" s="874"/>
      <c r="I70" s="874"/>
      <c r="J70" s="874"/>
      <c r="K70" s="874"/>
      <c r="L70" s="874"/>
      <c r="M70" s="874"/>
      <c r="N70" s="874"/>
      <c r="O70" s="874"/>
      <c r="P70" s="875"/>
      <c r="Q70" s="876">
        <v>2872</v>
      </c>
      <c r="R70" s="830"/>
      <c r="S70" s="830"/>
      <c r="T70" s="830"/>
      <c r="U70" s="830"/>
      <c r="V70" s="830">
        <v>2775</v>
      </c>
      <c r="W70" s="830"/>
      <c r="X70" s="830"/>
      <c r="Y70" s="830"/>
      <c r="Z70" s="830"/>
      <c r="AA70" s="830">
        <v>97</v>
      </c>
      <c r="AB70" s="830"/>
      <c r="AC70" s="830"/>
      <c r="AD70" s="830"/>
      <c r="AE70" s="830"/>
      <c r="AF70" s="830">
        <v>96</v>
      </c>
      <c r="AG70" s="830"/>
      <c r="AH70" s="830"/>
      <c r="AI70" s="830"/>
      <c r="AJ70" s="830"/>
      <c r="AK70" s="830" t="s">
        <v>571</v>
      </c>
      <c r="AL70" s="830"/>
      <c r="AM70" s="830"/>
      <c r="AN70" s="830"/>
      <c r="AO70" s="830"/>
      <c r="AP70" s="830" t="s">
        <v>569</v>
      </c>
      <c r="AQ70" s="830"/>
      <c r="AR70" s="830"/>
      <c r="AS70" s="830"/>
      <c r="AT70" s="830"/>
      <c r="AU70" s="830" t="s">
        <v>576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560</v>
      </c>
      <c r="C71" s="874"/>
      <c r="D71" s="874"/>
      <c r="E71" s="874"/>
      <c r="F71" s="874"/>
      <c r="G71" s="874"/>
      <c r="H71" s="874"/>
      <c r="I71" s="874"/>
      <c r="J71" s="874"/>
      <c r="K71" s="874"/>
      <c r="L71" s="874"/>
      <c r="M71" s="874"/>
      <c r="N71" s="874"/>
      <c r="O71" s="874"/>
      <c r="P71" s="875"/>
      <c r="Q71" s="876">
        <v>4382</v>
      </c>
      <c r="R71" s="830"/>
      <c r="S71" s="830"/>
      <c r="T71" s="830"/>
      <c r="U71" s="830"/>
      <c r="V71" s="830">
        <v>4137</v>
      </c>
      <c r="W71" s="830"/>
      <c r="X71" s="830"/>
      <c r="Y71" s="830"/>
      <c r="Z71" s="830"/>
      <c r="AA71" s="830">
        <v>245</v>
      </c>
      <c r="AB71" s="830"/>
      <c r="AC71" s="830"/>
      <c r="AD71" s="830"/>
      <c r="AE71" s="830"/>
      <c r="AF71" s="830">
        <v>245</v>
      </c>
      <c r="AG71" s="830"/>
      <c r="AH71" s="830"/>
      <c r="AI71" s="830"/>
      <c r="AJ71" s="830"/>
      <c r="AK71" s="830">
        <v>65</v>
      </c>
      <c r="AL71" s="830"/>
      <c r="AM71" s="830"/>
      <c r="AN71" s="830"/>
      <c r="AO71" s="830"/>
      <c r="AP71" s="830" t="s">
        <v>574</v>
      </c>
      <c r="AQ71" s="830"/>
      <c r="AR71" s="830"/>
      <c r="AS71" s="830"/>
      <c r="AT71" s="830"/>
      <c r="AU71" s="830" t="s">
        <v>575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561</v>
      </c>
      <c r="C72" s="874"/>
      <c r="D72" s="874"/>
      <c r="E72" s="874"/>
      <c r="F72" s="874"/>
      <c r="G72" s="874"/>
      <c r="H72" s="874"/>
      <c r="I72" s="874"/>
      <c r="J72" s="874"/>
      <c r="K72" s="874"/>
      <c r="L72" s="874"/>
      <c r="M72" s="874"/>
      <c r="N72" s="874"/>
      <c r="O72" s="874"/>
      <c r="P72" s="875"/>
      <c r="Q72" s="876">
        <v>789</v>
      </c>
      <c r="R72" s="830"/>
      <c r="S72" s="830"/>
      <c r="T72" s="830"/>
      <c r="U72" s="830"/>
      <c r="V72" s="830">
        <v>784</v>
      </c>
      <c r="W72" s="830"/>
      <c r="X72" s="830"/>
      <c r="Y72" s="830"/>
      <c r="Z72" s="830"/>
      <c r="AA72" s="830">
        <v>5</v>
      </c>
      <c r="AB72" s="830"/>
      <c r="AC72" s="830"/>
      <c r="AD72" s="830"/>
      <c r="AE72" s="830"/>
      <c r="AF72" s="830">
        <v>5</v>
      </c>
      <c r="AG72" s="830"/>
      <c r="AH72" s="830"/>
      <c r="AI72" s="830"/>
      <c r="AJ72" s="830"/>
      <c r="AK72" s="830">
        <v>9</v>
      </c>
      <c r="AL72" s="830"/>
      <c r="AM72" s="830"/>
      <c r="AN72" s="830"/>
      <c r="AO72" s="830"/>
      <c r="AP72" s="830" t="s">
        <v>577</v>
      </c>
      <c r="AQ72" s="830"/>
      <c r="AR72" s="830"/>
      <c r="AS72" s="830"/>
      <c r="AT72" s="830"/>
      <c r="AU72" s="830" t="s">
        <v>569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562</v>
      </c>
      <c r="C73" s="874"/>
      <c r="D73" s="874"/>
      <c r="E73" s="874"/>
      <c r="F73" s="874"/>
      <c r="G73" s="874"/>
      <c r="H73" s="874"/>
      <c r="I73" s="874"/>
      <c r="J73" s="874"/>
      <c r="K73" s="874"/>
      <c r="L73" s="874"/>
      <c r="M73" s="874"/>
      <c r="N73" s="874"/>
      <c r="O73" s="874"/>
      <c r="P73" s="875"/>
      <c r="Q73" s="876">
        <v>465</v>
      </c>
      <c r="R73" s="830"/>
      <c r="S73" s="830"/>
      <c r="T73" s="830"/>
      <c r="U73" s="830"/>
      <c r="V73" s="830">
        <v>432</v>
      </c>
      <c r="W73" s="830"/>
      <c r="X73" s="830"/>
      <c r="Y73" s="830"/>
      <c r="Z73" s="830"/>
      <c r="AA73" s="830">
        <v>33</v>
      </c>
      <c r="AB73" s="830"/>
      <c r="AC73" s="830"/>
      <c r="AD73" s="830"/>
      <c r="AE73" s="830"/>
      <c r="AF73" s="830">
        <v>33</v>
      </c>
      <c r="AG73" s="830"/>
      <c r="AH73" s="830"/>
      <c r="AI73" s="830"/>
      <c r="AJ73" s="830"/>
      <c r="AK73" s="830" t="s">
        <v>570</v>
      </c>
      <c r="AL73" s="830"/>
      <c r="AM73" s="830"/>
      <c r="AN73" s="830"/>
      <c r="AO73" s="830"/>
      <c r="AP73" s="830">
        <v>3111</v>
      </c>
      <c r="AQ73" s="830"/>
      <c r="AR73" s="830"/>
      <c r="AS73" s="830"/>
      <c r="AT73" s="830"/>
      <c r="AU73" s="830">
        <v>106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563</v>
      </c>
      <c r="C74" s="874"/>
      <c r="D74" s="874"/>
      <c r="E74" s="874"/>
      <c r="F74" s="874"/>
      <c r="G74" s="874"/>
      <c r="H74" s="874"/>
      <c r="I74" s="874"/>
      <c r="J74" s="874"/>
      <c r="K74" s="874"/>
      <c r="L74" s="874"/>
      <c r="M74" s="874"/>
      <c r="N74" s="874"/>
      <c r="O74" s="874"/>
      <c r="P74" s="875"/>
      <c r="Q74" s="876">
        <v>7</v>
      </c>
      <c r="R74" s="830"/>
      <c r="S74" s="830"/>
      <c r="T74" s="830"/>
      <c r="U74" s="830"/>
      <c r="V74" s="830">
        <v>6</v>
      </c>
      <c r="W74" s="830"/>
      <c r="X74" s="830"/>
      <c r="Y74" s="830"/>
      <c r="Z74" s="830"/>
      <c r="AA74" s="830">
        <v>1</v>
      </c>
      <c r="AB74" s="830"/>
      <c r="AC74" s="830"/>
      <c r="AD74" s="830"/>
      <c r="AE74" s="830"/>
      <c r="AF74" s="830">
        <v>1</v>
      </c>
      <c r="AG74" s="830"/>
      <c r="AH74" s="830"/>
      <c r="AI74" s="830"/>
      <c r="AJ74" s="830"/>
      <c r="AK74" s="830">
        <v>0</v>
      </c>
      <c r="AL74" s="830"/>
      <c r="AM74" s="830"/>
      <c r="AN74" s="830"/>
      <c r="AO74" s="830"/>
      <c r="AP74" s="830" t="s">
        <v>578</v>
      </c>
      <c r="AQ74" s="830"/>
      <c r="AR74" s="830"/>
      <c r="AS74" s="830"/>
      <c r="AT74" s="830"/>
      <c r="AU74" s="830" t="s">
        <v>569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564</v>
      </c>
      <c r="C75" s="874"/>
      <c r="D75" s="874"/>
      <c r="E75" s="874"/>
      <c r="F75" s="874"/>
      <c r="G75" s="874"/>
      <c r="H75" s="874"/>
      <c r="I75" s="874"/>
      <c r="J75" s="874"/>
      <c r="K75" s="874"/>
      <c r="L75" s="874"/>
      <c r="M75" s="874"/>
      <c r="N75" s="874"/>
      <c r="O75" s="874"/>
      <c r="P75" s="875"/>
      <c r="Q75" s="877">
        <v>52</v>
      </c>
      <c r="R75" s="878"/>
      <c r="S75" s="878"/>
      <c r="T75" s="878"/>
      <c r="U75" s="834"/>
      <c r="V75" s="879">
        <v>51</v>
      </c>
      <c r="W75" s="878"/>
      <c r="X75" s="878"/>
      <c r="Y75" s="878"/>
      <c r="Z75" s="834"/>
      <c r="AA75" s="879">
        <v>1</v>
      </c>
      <c r="AB75" s="878"/>
      <c r="AC75" s="878"/>
      <c r="AD75" s="878"/>
      <c r="AE75" s="834"/>
      <c r="AF75" s="879">
        <v>1</v>
      </c>
      <c r="AG75" s="878"/>
      <c r="AH75" s="878"/>
      <c r="AI75" s="878"/>
      <c r="AJ75" s="834"/>
      <c r="AK75" s="879" t="s">
        <v>576</v>
      </c>
      <c r="AL75" s="878"/>
      <c r="AM75" s="878"/>
      <c r="AN75" s="878"/>
      <c r="AO75" s="834"/>
      <c r="AP75" s="879" t="s">
        <v>575</v>
      </c>
      <c r="AQ75" s="878"/>
      <c r="AR75" s="878"/>
      <c r="AS75" s="878"/>
      <c r="AT75" s="834"/>
      <c r="AU75" s="879" t="s">
        <v>579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565</v>
      </c>
      <c r="C76" s="874"/>
      <c r="D76" s="874"/>
      <c r="E76" s="874"/>
      <c r="F76" s="874"/>
      <c r="G76" s="874"/>
      <c r="H76" s="874"/>
      <c r="I76" s="874"/>
      <c r="J76" s="874"/>
      <c r="K76" s="874"/>
      <c r="L76" s="874"/>
      <c r="M76" s="874"/>
      <c r="N76" s="874"/>
      <c r="O76" s="874"/>
      <c r="P76" s="875"/>
      <c r="Q76" s="877">
        <v>609</v>
      </c>
      <c r="R76" s="878"/>
      <c r="S76" s="878"/>
      <c r="T76" s="878"/>
      <c r="U76" s="834"/>
      <c r="V76" s="879">
        <v>544</v>
      </c>
      <c r="W76" s="878"/>
      <c r="X76" s="878"/>
      <c r="Y76" s="878"/>
      <c r="Z76" s="834"/>
      <c r="AA76" s="879">
        <v>65</v>
      </c>
      <c r="AB76" s="878"/>
      <c r="AC76" s="878"/>
      <c r="AD76" s="878"/>
      <c r="AE76" s="834"/>
      <c r="AF76" s="879">
        <v>65</v>
      </c>
      <c r="AG76" s="878"/>
      <c r="AH76" s="878"/>
      <c r="AI76" s="878"/>
      <c r="AJ76" s="834"/>
      <c r="AK76" s="879" t="s">
        <v>569</v>
      </c>
      <c r="AL76" s="878"/>
      <c r="AM76" s="878"/>
      <c r="AN76" s="878"/>
      <c r="AO76" s="834"/>
      <c r="AP76" s="879" t="s">
        <v>569</v>
      </c>
      <c r="AQ76" s="878"/>
      <c r="AR76" s="878"/>
      <c r="AS76" s="878"/>
      <c r="AT76" s="834"/>
      <c r="AU76" s="879" t="s">
        <v>581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566</v>
      </c>
      <c r="C77" s="874"/>
      <c r="D77" s="874"/>
      <c r="E77" s="874"/>
      <c r="F77" s="874"/>
      <c r="G77" s="874"/>
      <c r="H77" s="874"/>
      <c r="I77" s="874"/>
      <c r="J77" s="874"/>
      <c r="K77" s="874"/>
      <c r="L77" s="874"/>
      <c r="M77" s="874"/>
      <c r="N77" s="874"/>
      <c r="O77" s="874"/>
      <c r="P77" s="875"/>
      <c r="Q77" s="877">
        <v>114090</v>
      </c>
      <c r="R77" s="878"/>
      <c r="S77" s="878"/>
      <c r="T77" s="878"/>
      <c r="U77" s="834"/>
      <c r="V77" s="879">
        <v>112795</v>
      </c>
      <c r="W77" s="878"/>
      <c r="X77" s="878"/>
      <c r="Y77" s="878"/>
      <c r="Z77" s="834"/>
      <c r="AA77" s="879">
        <v>1295</v>
      </c>
      <c r="AB77" s="878"/>
      <c r="AC77" s="878"/>
      <c r="AD77" s="878"/>
      <c r="AE77" s="834"/>
      <c r="AF77" s="879">
        <v>1295</v>
      </c>
      <c r="AG77" s="878"/>
      <c r="AH77" s="878"/>
      <c r="AI77" s="878"/>
      <c r="AJ77" s="834"/>
      <c r="AK77" s="879">
        <v>350</v>
      </c>
      <c r="AL77" s="878"/>
      <c r="AM77" s="878"/>
      <c r="AN77" s="878"/>
      <c r="AO77" s="834"/>
      <c r="AP77" s="879" t="s">
        <v>575</v>
      </c>
      <c r="AQ77" s="878"/>
      <c r="AR77" s="878"/>
      <c r="AS77" s="878"/>
      <c r="AT77" s="834"/>
      <c r="AU77" s="879" t="s">
        <v>580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567</v>
      </c>
      <c r="C78" s="874"/>
      <c r="D78" s="874"/>
      <c r="E78" s="874"/>
      <c r="F78" s="874"/>
      <c r="G78" s="874"/>
      <c r="H78" s="874"/>
      <c r="I78" s="874"/>
      <c r="J78" s="874"/>
      <c r="K78" s="874"/>
      <c r="L78" s="874"/>
      <c r="M78" s="874"/>
      <c r="N78" s="874"/>
      <c r="O78" s="874"/>
      <c r="P78" s="875"/>
      <c r="Q78" s="876">
        <v>351</v>
      </c>
      <c r="R78" s="830"/>
      <c r="S78" s="830"/>
      <c r="T78" s="830"/>
      <c r="U78" s="830"/>
      <c r="V78" s="830">
        <v>286</v>
      </c>
      <c r="W78" s="830"/>
      <c r="X78" s="830"/>
      <c r="Y78" s="830"/>
      <c r="Z78" s="830"/>
      <c r="AA78" s="830">
        <v>65</v>
      </c>
      <c r="AB78" s="830"/>
      <c r="AC78" s="830"/>
      <c r="AD78" s="830"/>
      <c r="AE78" s="830"/>
      <c r="AF78" s="830">
        <v>58</v>
      </c>
      <c r="AG78" s="830"/>
      <c r="AH78" s="830"/>
      <c r="AI78" s="830"/>
      <c r="AJ78" s="830"/>
      <c r="AK78" s="830" t="s">
        <v>570</v>
      </c>
      <c r="AL78" s="830"/>
      <c r="AM78" s="830"/>
      <c r="AN78" s="830"/>
      <c r="AO78" s="830"/>
      <c r="AP78" s="830">
        <v>105</v>
      </c>
      <c r="AQ78" s="830"/>
      <c r="AR78" s="830"/>
      <c r="AS78" s="830"/>
      <c r="AT78" s="830"/>
      <c r="AU78" s="830">
        <v>26</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1485542</v>
      </c>
      <c r="AB110" s="900"/>
      <c r="AC110" s="900"/>
      <c r="AD110" s="900"/>
      <c r="AE110" s="901"/>
      <c r="AF110" s="902">
        <v>1586768</v>
      </c>
      <c r="AG110" s="900"/>
      <c r="AH110" s="900"/>
      <c r="AI110" s="900"/>
      <c r="AJ110" s="901"/>
      <c r="AK110" s="902">
        <v>1620501</v>
      </c>
      <c r="AL110" s="900"/>
      <c r="AM110" s="900"/>
      <c r="AN110" s="900"/>
      <c r="AO110" s="901"/>
      <c r="AP110" s="903">
        <v>15.8</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18054050</v>
      </c>
      <c r="BR110" s="931"/>
      <c r="BS110" s="931"/>
      <c r="BT110" s="931"/>
      <c r="BU110" s="931"/>
      <c r="BV110" s="931">
        <v>17421469</v>
      </c>
      <c r="BW110" s="931"/>
      <c r="BX110" s="931"/>
      <c r="BY110" s="931"/>
      <c r="BZ110" s="931"/>
      <c r="CA110" s="931">
        <v>17559776</v>
      </c>
      <c r="CB110" s="931"/>
      <c r="CC110" s="931"/>
      <c r="CD110" s="931"/>
      <c r="CE110" s="931"/>
      <c r="CF110" s="944">
        <v>170.7</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7940804</v>
      </c>
      <c r="BR112" s="926"/>
      <c r="BS112" s="926"/>
      <c r="BT112" s="926"/>
      <c r="BU112" s="926"/>
      <c r="BV112" s="926">
        <v>7924499</v>
      </c>
      <c r="BW112" s="926"/>
      <c r="BX112" s="926"/>
      <c r="BY112" s="926"/>
      <c r="BZ112" s="926"/>
      <c r="CA112" s="926">
        <v>7754393</v>
      </c>
      <c r="CB112" s="926"/>
      <c r="CC112" s="926"/>
      <c r="CD112" s="926"/>
      <c r="CE112" s="926"/>
      <c r="CF112" s="920">
        <v>75.400000000000006</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778125</v>
      </c>
      <c r="AB113" s="938"/>
      <c r="AC113" s="938"/>
      <c r="AD113" s="938"/>
      <c r="AE113" s="939"/>
      <c r="AF113" s="940">
        <v>793011</v>
      </c>
      <c r="AG113" s="938"/>
      <c r="AH113" s="938"/>
      <c r="AI113" s="938"/>
      <c r="AJ113" s="939"/>
      <c r="AK113" s="940">
        <v>716433</v>
      </c>
      <c r="AL113" s="938"/>
      <c r="AM113" s="938"/>
      <c r="AN113" s="938"/>
      <c r="AO113" s="939"/>
      <c r="AP113" s="941">
        <v>7</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177258</v>
      </c>
      <c r="BR113" s="926"/>
      <c r="BS113" s="926"/>
      <c r="BT113" s="926"/>
      <c r="BU113" s="926"/>
      <c r="BV113" s="926">
        <v>223081</v>
      </c>
      <c r="BW113" s="926"/>
      <c r="BX113" s="926"/>
      <c r="BY113" s="926"/>
      <c r="BZ113" s="926"/>
      <c r="CA113" s="926">
        <v>232569</v>
      </c>
      <c r="CB113" s="926"/>
      <c r="CC113" s="926"/>
      <c r="CD113" s="926"/>
      <c r="CE113" s="926"/>
      <c r="CF113" s="920">
        <v>2.2999999999999998</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31559</v>
      </c>
      <c r="AB114" s="959"/>
      <c r="AC114" s="959"/>
      <c r="AD114" s="959"/>
      <c r="AE114" s="960"/>
      <c r="AF114" s="961">
        <v>33246</v>
      </c>
      <c r="AG114" s="959"/>
      <c r="AH114" s="959"/>
      <c r="AI114" s="959"/>
      <c r="AJ114" s="960"/>
      <c r="AK114" s="961">
        <v>17413</v>
      </c>
      <c r="AL114" s="959"/>
      <c r="AM114" s="959"/>
      <c r="AN114" s="959"/>
      <c r="AO114" s="960"/>
      <c r="AP114" s="962">
        <v>0.2</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2600515</v>
      </c>
      <c r="BR114" s="926"/>
      <c r="BS114" s="926"/>
      <c r="BT114" s="926"/>
      <c r="BU114" s="926"/>
      <c r="BV114" s="926">
        <v>2653134</v>
      </c>
      <c r="BW114" s="926"/>
      <c r="BX114" s="926"/>
      <c r="BY114" s="926"/>
      <c r="BZ114" s="926"/>
      <c r="CA114" s="926">
        <v>2676994</v>
      </c>
      <c r="CB114" s="926"/>
      <c r="CC114" s="926"/>
      <c r="CD114" s="926"/>
      <c r="CE114" s="926"/>
      <c r="CF114" s="920">
        <v>26</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v>1010691</v>
      </c>
      <c r="BR115" s="926"/>
      <c r="BS115" s="926"/>
      <c r="BT115" s="926"/>
      <c r="BU115" s="926"/>
      <c r="BV115" s="926">
        <v>947818</v>
      </c>
      <c r="BW115" s="926"/>
      <c r="BX115" s="926"/>
      <c r="BY115" s="926"/>
      <c r="BZ115" s="926"/>
      <c r="CA115" s="926">
        <v>947879</v>
      </c>
      <c r="CB115" s="926"/>
      <c r="CC115" s="926"/>
      <c r="CD115" s="926"/>
      <c r="CE115" s="926"/>
      <c r="CF115" s="920">
        <v>9.1999999999999993</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2295226</v>
      </c>
      <c r="AB117" s="979"/>
      <c r="AC117" s="979"/>
      <c r="AD117" s="979"/>
      <c r="AE117" s="980"/>
      <c r="AF117" s="981">
        <v>2413025</v>
      </c>
      <c r="AG117" s="979"/>
      <c r="AH117" s="979"/>
      <c r="AI117" s="979"/>
      <c r="AJ117" s="980"/>
      <c r="AK117" s="981">
        <v>2354347</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29783318</v>
      </c>
      <c r="BR119" s="1000"/>
      <c r="BS119" s="1000"/>
      <c r="BT119" s="1000"/>
      <c r="BU119" s="1000"/>
      <c r="BV119" s="1000">
        <v>29170001</v>
      </c>
      <c r="BW119" s="1000"/>
      <c r="BX119" s="1000"/>
      <c r="BY119" s="1000"/>
      <c r="BZ119" s="1000"/>
      <c r="CA119" s="1000">
        <v>29171611</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13459288</v>
      </c>
      <c r="BR120" s="931"/>
      <c r="BS120" s="931"/>
      <c r="BT120" s="931"/>
      <c r="BU120" s="931"/>
      <c r="BV120" s="931">
        <v>15401143</v>
      </c>
      <c r="BW120" s="931"/>
      <c r="BX120" s="931"/>
      <c r="BY120" s="931"/>
      <c r="BZ120" s="931"/>
      <c r="CA120" s="931">
        <v>15430536</v>
      </c>
      <c r="CB120" s="931"/>
      <c r="CC120" s="931"/>
      <c r="CD120" s="931"/>
      <c r="CE120" s="931"/>
      <c r="CF120" s="944">
        <v>150</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4099556</v>
      </c>
      <c r="DH120" s="931"/>
      <c r="DI120" s="931"/>
      <c r="DJ120" s="931"/>
      <c r="DK120" s="931"/>
      <c r="DL120" s="931">
        <v>3924506</v>
      </c>
      <c r="DM120" s="931"/>
      <c r="DN120" s="931"/>
      <c r="DO120" s="931"/>
      <c r="DP120" s="931"/>
      <c r="DQ120" s="931">
        <v>3953198</v>
      </c>
      <c r="DR120" s="931"/>
      <c r="DS120" s="931"/>
      <c r="DT120" s="931"/>
      <c r="DU120" s="931"/>
      <c r="DV120" s="932">
        <v>38.4</v>
      </c>
      <c r="DW120" s="932"/>
      <c r="DX120" s="932"/>
      <c r="DY120" s="932"/>
      <c r="DZ120" s="933"/>
    </row>
    <row r="121" spans="1:130" s="230"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2455824</v>
      </c>
      <c r="BR121" s="926"/>
      <c r="BS121" s="926"/>
      <c r="BT121" s="926"/>
      <c r="BU121" s="926"/>
      <c r="BV121" s="926">
        <v>2394673</v>
      </c>
      <c r="BW121" s="926"/>
      <c r="BX121" s="926"/>
      <c r="BY121" s="926"/>
      <c r="BZ121" s="926"/>
      <c r="CA121" s="926">
        <v>2431123</v>
      </c>
      <c r="CB121" s="926"/>
      <c r="CC121" s="926"/>
      <c r="CD121" s="926"/>
      <c r="CE121" s="926"/>
      <c r="CF121" s="920">
        <v>23.6</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2135333</v>
      </c>
      <c r="DH121" s="926"/>
      <c r="DI121" s="926"/>
      <c r="DJ121" s="926"/>
      <c r="DK121" s="926"/>
      <c r="DL121" s="926">
        <v>1982126</v>
      </c>
      <c r="DM121" s="926"/>
      <c r="DN121" s="926"/>
      <c r="DO121" s="926"/>
      <c r="DP121" s="926"/>
      <c r="DQ121" s="926">
        <v>2153342</v>
      </c>
      <c r="DR121" s="926"/>
      <c r="DS121" s="926"/>
      <c r="DT121" s="926"/>
      <c r="DU121" s="926"/>
      <c r="DV121" s="927">
        <v>20.9</v>
      </c>
      <c r="DW121" s="927"/>
      <c r="DX121" s="927"/>
      <c r="DY121" s="927"/>
      <c r="DZ121" s="928"/>
    </row>
    <row r="122" spans="1:130" s="230"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13782012</v>
      </c>
      <c r="BR122" s="1000"/>
      <c r="BS122" s="1000"/>
      <c r="BT122" s="1000"/>
      <c r="BU122" s="1000"/>
      <c r="BV122" s="1000">
        <v>13091401</v>
      </c>
      <c r="BW122" s="1000"/>
      <c r="BX122" s="1000"/>
      <c r="BY122" s="1000"/>
      <c r="BZ122" s="1000"/>
      <c r="CA122" s="1000">
        <v>12379529</v>
      </c>
      <c r="CB122" s="1000"/>
      <c r="CC122" s="1000"/>
      <c r="CD122" s="1000"/>
      <c r="CE122" s="1000"/>
      <c r="CF122" s="1017">
        <v>120.3</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1705915</v>
      </c>
      <c r="DH122" s="926"/>
      <c r="DI122" s="926"/>
      <c r="DJ122" s="926"/>
      <c r="DK122" s="926"/>
      <c r="DL122" s="926">
        <v>2017867</v>
      </c>
      <c r="DM122" s="926"/>
      <c r="DN122" s="926"/>
      <c r="DO122" s="926"/>
      <c r="DP122" s="926"/>
      <c r="DQ122" s="926">
        <v>1647853</v>
      </c>
      <c r="DR122" s="926"/>
      <c r="DS122" s="926"/>
      <c r="DT122" s="926"/>
      <c r="DU122" s="926"/>
      <c r="DV122" s="927">
        <v>16</v>
      </c>
      <c r="DW122" s="927"/>
      <c r="DX122" s="927"/>
      <c r="DY122" s="927"/>
      <c r="DZ122" s="928"/>
    </row>
    <row r="123" spans="1:130" s="230"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29697124</v>
      </c>
      <c r="BR123" s="1064"/>
      <c r="BS123" s="1064"/>
      <c r="BT123" s="1064"/>
      <c r="BU123" s="1064"/>
      <c r="BV123" s="1064">
        <v>30887217</v>
      </c>
      <c r="BW123" s="1064"/>
      <c r="BX123" s="1064"/>
      <c r="BY123" s="1064"/>
      <c r="BZ123" s="1064"/>
      <c r="CA123" s="1064">
        <v>30241188</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0.8</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v>1010691</v>
      </c>
      <c r="DH126" s="926"/>
      <c r="DI126" s="926"/>
      <c r="DJ126" s="926"/>
      <c r="DK126" s="926"/>
      <c r="DL126" s="926">
        <v>947818</v>
      </c>
      <c r="DM126" s="926"/>
      <c r="DN126" s="926"/>
      <c r="DO126" s="926"/>
      <c r="DP126" s="926"/>
      <c r="DQ126" s="926">
        <v>947879</v>
      </c>
      <c r="DR126" s="926"/>
      <c r="DS126" s="926"/>
      <c r="DT126" s="926"/>
      <c r="DU126" s="926"/>
      <c r="DV126" s="927">
        <v>9.1999999999999993</v>
      </c>
      <c r="DW126" s="927"/>
      <c r="DX126" s="927"/>
      <c r="DY126" s="927"/>
      <c r="DZ126" s="928"/>
    </row>
    <row r="127" spans="1:130" s="230"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136396</v>
      </c>
      <c r="AB128" s="1046"/>
      <c r="AC128" s="1046"/>
      <c r="AD128" s="1046"/>
      <c r="AE128" s="1047"/>
      <c r="AF128" s="1048">
        <v>139558</v>
      </c>
      <c r="AG128" s="1046"/>
      <c r="AH128" s="1046"/>
      <c r="AI128" s="1046"/>
      <c r="AJ128" s="1047"/>
      <c r="AK128" s="1048">
        <v>146359</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121</v>
      </c>
      <c r="BG128" s="1053"/>
      <c r="BH128" s="1053"/>
      <c r="BI128" s="1053"/>
      <c r="BJ128" s="1053"/>
      <c r="BK128" s="1053"/>
      <c r="BL128" s="1054"/>
      <c r="BM128" s="1052">
        <v>13.12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11650507</v>
      </c>
      <c r="AB129" s="959"/>
      <c r="AC129" s="959"/>
      <c r="AD129" s="959"/>
      <c r="AE129" s="960"/>
      <c r="AF129" s="961">
        <v>11249556</v>
      </c>
      <c r="AG129" s="959"/>
      <c r="AH129" s="959"/>
      <c r="AI129" s="959"/>
      <c r="AJ129" s="960"/>
      <c r="AK129" s="961">
        <v>11492129</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121</v>
      </c>
      <c r="BG129" s="1067"/>
      <c r="BH129" s="1067"/>
      <c r="BI129" s="1067"/>
      <c r="BJ129" s="1067"/>
      <c r="BK129" s="1067"/>
      <c r="BL129" s="1068"/>
      <c r="BM129" s="1066">
        <v>18.12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1300472</v>
      </c>
      <c r="AB130" s="959"/>
      <c r="AC130" s="959"/>
      <c r="AD130" s="959"/>
      <c r="AE130" s="960"/>
      <c r="AF130" s="961">
        <v>1211432</v>
      </c>
      <c r="AG130" s="959"/>
      <c r="AH130" s="959"/>
      <c r="AI130" s="959"/>
      <c r="AJ130" s="960"/>
      <c r="AK130" s="961">
        <v>1204672</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9.5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10350035</v>
      </c>
      <c r="AB131" s="986"/>
      <c r="AC131" s="986"/>
      <c r="AD131" s="986"/>
      <c r="AE131" s="987"/>
      <c r="AF131" s="985">
        <v>10038124</v>
      </c>
      <c r="AG131" s="986"/>
      <c r="AH131" s="986"/>
      <c r="AI131" s="986"/>
      <c r="AJ131" s="987"/>
      <c r="AK131" s="985">
        <v>10287457</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8.2932875179999996</v>
      </c>
      <c r="AB132" s="1097"/>
      <c r="AC132" s="1097"/>
      <c r="AD132" s="1097"/>
      <c r="AE132" s="1098"/>
      <c r="AF132" s="1099">
        <v>10.580015360000001</v>
      </c>
      <c r="AG132" s="1097"/>
      <c r="AH132" s="1097"/>
      <c r="AI132" s="1097"/>
      <c r="AJ132" s="1098"/>
      <c r="AK132" s="1099">
        <v>9.7528136120000006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8.3000000000000007</v>
      </c>
      <c r="AB133" s="1080"/>
      <c r="AC133" s="1080"/>
      <c r="AD133" s="1080"/>
      <c r="AE133" s="1081"/>
      <c r="AF133" s="1079">
        <v>9.1999999999999993</v>
      </c>
      <c r="AG133" s="1080"/>
      <c r="AH133" s="1080"/>
      <c r="AI133" s="1080"/>
      <c r="AJ133" s="1081"/>
      <c r="AK133" s="1079">
        <v>9.5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vMAZGWBRTFl9YiHMXPaNUTk5FR2R3ixlW9rTwpPQjy3d2kUekKtfhgiEHZqfNTcjnPniO4olXBNVH3NLS5ZBA==" saltValue="VJ89E1oLYXV+4NJv5fkC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5/p99cbVo/mzkSC9+M2kWubMRDD6hdXVVVVsqejsmpUAxUZs+x/qpL2a5BlcElifEm03KwPuErgWwO1mDk/g==" saltValue="vVCA5Ck5vNKalhbMFVex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BA4zz6viNvZjpfMpw6oMWeW+u0/jUPe+CrGh7OBtpgJUASsyin7T9ifK+MxBiY3yDRq6bknWp8NZu6x8oR3qA==" saltValue="Q3Y64jtTBPWLajBPJ6ievw==" spinCount="100000" sheet="1" objects="1" scenarios="1"/>
  <dataConsolidate/>
  <phoneticPr fontId="2"/>
  <printOptions horizontalCentered="1" verticalCentered="1"/>
  <pageMargins left="0" right="0" top="0" bottom="0" header="0" footer="0"/>
  <pageSetup paperSize="9" scale="46"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4046496</v>
      </c>
      <c r="AP9" s="281">
        <v>86519</v>
      </c>
      <c r="AQ9" s="282">
        <v>90328</v>
      </c>
      <c r="AR9" s="283">
        <v>-4.2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486966</v>
      </c>
      <c r="AP10" s="284">
        <v>10412</v>
      </c>
      <c r="AQ10" s="285">
        <v>7878</v>
      </c>
      <c r="AR10" s="286">
        <v>32.200000000000003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179851</v>
      </c>
      <c r="AP11" s="284">
        <v>3845</v>
      </c>
      <c r="AQ11" s="285">
        <v>2111</v>
      </c>
      <c r="AR11" s="286">
        <v>82.1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26</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184341</v>
      </c>
      <c r="AP13" s="284">
        <v>3941</v>
      </c>
      <c r="AQ13" s="285">
        <v>2999</v>
      </c>
      <c r="AR13" s="286">
        <v>31.4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85262</v>
      </c>
      <c r="AP14" s="284">
        <v>1823</v>
      </c>
      <c r="AQ14" s="285">
        <v>1839</v>
      </c>
      <c r="AR14" s="286">
        <v>-0.9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-184269</v>
      </c>
      <c r="AP15" s="284">
        <v>-3940</v>
      </c>
      <c r="AQ15" s="285">
        <v>-5426</v>
      </c>
      <c r="AR15" s="286">
        <v>-27.4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4798647</v>
      </c>
      <c r="AP16" s="284">
        <v>102601</v>
      </c>
      <c r="AQ16" s="285">
        <v>99756</v>
      </c>
      <c r="AR16" s="286">
        <v>2.9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8.25</v>
      </c>
      <c r="AP21" s="298">
        <v>9.01</v>
      </c>
      <c r="AQ21" s="299">
        <v>-0.76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99</v>
      </c>
      <c r="AP22" s="303">
        <v>97.5</v>
      </c>
      <c r="AQ22" s="304">
        <v>1.5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1620501</v>
      </c>
      <c r="AP32" s="312">
        <v>34648</v>
      </c>
      <c r="AQ32" s="313">
        <v>56025</v>
      </c>
      <c r="AR32" s="314">
        <v>-38.200000000000003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716433</v>
      </c>
      <c r="AP35" s="312">
        <v>15318</v>
      </c>
      <c r="AQ35" s="313">
        <v>18604</v>
      </c>
      <c r="AR35" s="314">
        <v>-17.7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17413</v>
      </c>
      <c r="AP36" s="312">
        <v>372</v>
      </c>
      <c r="AQ36" s="313">
        <v>2667</v>
      </c>
      <c r="AR36" s="314">
        <v>-86.1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490</v>
      </c>
      <c r="AP37" s="312" t="s">
        <v>490</v>
      </c>
      <c r="AQ37" s="313">
        <v>441</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6</v>
      </c>
      <c r="AR38" s="304" t="s">
        <v>490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-146359</v>
      </c>
      <c r="AP39" s="312">
        <v>-3129</v>
      </c>
      <c r="AQ39" s="313">
        <v>-4261</v>
      </c>
      <c r="AR39" s="314">
        <v>-26.6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-1204672</v>
      </c>
      <c r="AP40" s="312">
        <v>-25757</v>
      </c>
      <c r="AQ40" s="313">
        <v>-49695</v>
      </c>
      <c r="AR40" s="314">
        <v>-48.2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1003316</v>
      </c>
      <c r="AP41" s="312">
        <v>21452</v>
      </c>
      <c r="AQ41" s="313">
        <v>23786</v>
      </c>
      <c r="AR41" s="314">
        <v>-9.8000000000000007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4022167</v>
      </c>
      <c r="AN51" s="334">
        <v>82795</v>
      </c>
      <c r="AO51" s="335">
        <v>50.5</v>
      </c>
      <c r="AP51" s="336">
        <v>74581</v>
      </c>
      <c r="AQ51" s="337">
        <v>7</v>
      </c>
      <c r="AR51" s="338">
        <v>43.5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1669051</v>
      </c>
      <c r="AN52" s="342">
        <v>34357</v>
      </c>
      <c r="AO52" s="343">
        <v>52.5</v>
      </c>
      <c r="AP52" s="344">
        <v>41563</v>
      </c>
      <c r="AQ52" s="345">
        <v>6.8</v>
      </c>
      <c r="AR52" s="346">
        <v>45.7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2931804</v>
      </c>
      <c r="AN53" s="334">
        <v>60847</v>
      </c>
      <c r="AO53" s="335">
        <v>-26.5</v>
      </c>
      <c r="AP53" s="336">
        <v>76347</v>
      </c>
      <c r="AQ53" s="337">
        <v>2.4</v>
      </c>
      <c r="AR53" s="338">
        <v>-28.9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1273142</v>
      </c>
      <c r="AN54" s="342">
        <v>26423</v>
      </c>
      <c r="AO54" s="343">
        <v>-23.1</v>
      </c>
      <c r="AP54" s="344">
        <v>41762</v>
      </c>
      <c r="AQ54" s="345">
        <v>0.5</v>
      </c>
      <c r="AR54" s="346">
        <v>-23.6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2645280</v>
      </c>
      <c r="AN55" s="334">
        <v>55405</v>
      </c>
      <c r="AO55" s="335">
        <v>-8.9</v>
      </c>
      <c r="AP55" s="336">
        <v>69604</v>
      </c>
      <c r="AQ55" s="337">
        <v>-8.8000000000000007</v>
      </c>
      <c r="AR55" s="338">
        <v>-0.1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1288465</v>
      </c>
      <c r="AN56" s="342">
        <v>26987</v>
      </c>
      <c r="AO56" s="343">
        <v>2.1</v>
      </c>
      <c r="AP56" s="344">
        <v>36247</v>
      </c>
      <c r="AQ56" s="345">
        <v>-13.2</v>
      </c>
      <c r="AR56" s="346">
        <v>15.3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2204620</v>
      </c>
      <c r="AN57" s="334">
        <v>46611</v>
      </c>
      <c r="AO57" s="335">
        <v>-15.9</v>
      </c>
      <c r="AP57" s="336">
        <v>68410</v>
      </c>
      <c r="AQ57" s="337">
        <v>-1.7</v>
      </c>
      <c r="AR57" s="338">
        <v>-14.2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1213416</v>
      </c>
      <c r="AN58" s="342">
        <v>25655</v>
      </c>
      <c r="AO58" s="343">
        <v>-4.9000000000000004</v>
      </c>
      <c r="AP58" s="344">
        <v>35086</v>
      </c>
      <c r="AQ58" s="345">
        <v>-3.2</v>
      </c>
      <c r="AR58" s="346">
        <v>-1.7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3595900</v>
      </c>
      <c r="AN59" s="334">
        <v>76885</v>
      </c>
      <c r="AO59" s="335">
        <v>65</v>
      </c>
      <c r="AP59" s="336">
        <v>73019</v>
      </c>
      <c r="AQ59" s="337">
        <v>6.7</v>
      </c>
      <c r="AR59" s="338">
        <v>58.3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2581574</v>
      </c>
      <c r="AN60" s="342">
        <v>55197</v>
      </c>
      <c r="AO60" s="343">
        <v>115.2</v>
      </c>
      <c r="AP60" s="344">
        <v>39427</v>
      </c>
      <c r="AQ60" s="345">
        <v>12.4</v>
      </c>
      <c r="AR60" s="346">
        <v>102.8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3079954</v>
      </c>
      <c r="AN61" s="349">
        <v>64509</v>
      </c>
      <c r="AO61" s="350">
        <v>12.8</v>
      </c>
      <c r="AP61" s="351">
        <v>72392</v>
      </c>
      <c r="AQ61" s="352">
        <v>1.1000000000000001</v>
      </c>
      <c r="AR61" s="338">
        <v>11.7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1605130</v>
      </c>
      <c r="AN62" s="342">
        <v>33724</v>
      </c>
      <c r="AO62" s="343">
        <v>28.4</v>
      </c>
      <c r="AP62" s="344">
        <v>38817</v>
      </c>
      <c r="AQ62" s="345">
        <v>0.7</v>
      </c>
      <c r="AR62" s="346">
        <v>27.7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l2/kNqwykpDnzNv0VmezDn9D8UhbTyFkBHf8OAU0z8IeQuVa+zePYCyjMrDJq5nmDj1yHY3UiilyZznG+yoDA==" saltValue="R9G7T3lrNXxI7x+Rt1gb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2H8aYT2ech7FDcxjEJfoNEkfErjQYy8d6bZJ07R4t8QHjRoBFsmkr20ZVIlcnEPht6MMLgI0MkGRhWt4fIT5eQ==" saltValue="Rb9G1kZ2JWfc1OCQ/Ele5Q=="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WjcqN6QggtEUBDxZn6pQ+ZEkwuAgDYcndckHEyMwC0GRlFnJvsIj8WNW5clMEw/kuFVVBFLavk2hEkRTrESW8w==" saltValue="FxROsrgottgZUK3wGYrg7A=="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44.01</v>
      </c>
      <c r="G47" s="12">
        <v>33.200000000000003</v>
      </c>
      <c r="H47" s="12">
        <v>34.43</v>
      </c>
      <c r="I47" s="12">
        <v>34.549999999999997</v>
      </c>
      <c r="J47" s="13">
        <v>29.6</v>
      </c>
    </row>
    <row r="48" spans="2:10" ht="57.75" customHeight="1" x14ac:dyDescent="0.2">
      <c r="B48" s="14"/>
      <c r="C48" s="1141" t="s">
        <v>4</v>
      </c>
      <c r="D48" s="1141"/>
      <c r="E48" s="1142"/>
      <c r="F48" s="15">
        <v>6.46</v>
      </c>
      <c r="G48" s="16">
        <v>6.07</v>
      </c>
      <c r="H48" s="16">
        <v>7.96</v>
      </c>
      <c r="I48" s="16">
        <v>7.15</v>
      </c>
      <c r="J48" s="17">
        <v>6.46</v>
      </c>
    </row>
    <row r="49" spans="2:10" ht="57.75" customHeight="1" thickBot="1" x14ac:dyDescent="0.25">
      <c r="B49" s="18"/>
      <c r="C49" s="1143" t="s">
        <v>5</v>
      </c>
      <c r="D49" s="1143"/>
      <c r="E49" s="1144"/>
      <c r="F49" s="19" t="s">
        <v>533</v>
      </c>
      <c r="G49" s="20" t="s">
        <v>534</v>
      </c>
      <c r="H49" s="20">
        <v>2.27</v>
      </c>
      <c r="I49" s="20" t="s">
        <v>535</v>
      </c>
      <c r="J49" s="21" t="s">
        <v>536</v>
      </c>
    </row>
    <row r="50" spans="2:10" ht="13.2" x14ac:dyDescent="0.2"/>
  </sheetData>
  <sheetProtection algorithmName="SHA-512" hashValue="v+xVPpQgrCIuI3+4vgvkHzHpOC6NON0fHGqg0yahbkagRW1Hxr/nAJMt2UJuMzrav0EtUyT1XnFoNphJGf514A==" saltValue="maJoU7hfx+QkLl6jyJSG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537</v>
      </c>
      <c r="D34" s="1151"/>
      <c r="E34" s="1152"/>
      <c r="F34" s="32">
        <v>17.34</v>
      </c>
      <c r="G34" s="33">
        <v>16.89</v>
      </c>
      <c r="H34" s="33">
        <v>18.29</v>
      </c>
      <c r="I34" s="33">
        <v>20.82</v>
      </c>
      <c r="J34" s="34">
        <v>18.22</v>
      </c>
      <c r="K34" s="22"/>
      <c r="L34" s="22"/>
      <c r="M34" s="22"/>
      <c r="N34" s="22"/>
      <c r="O34" s="22"/>
      <c r="P34" s="22"/>
    </row>
    <row r="35" spans="1:16" ht="39" customHeight="1" x14ac:dyDescent="0.2">
      <c r="A35" s="22"/>
      <c r="B35" s="35"/>
      <c r="C35" s="1145" t="s">
        <v>538</v>
      </c>
      <c r="D35" s="1146"/>
      <c r="E35" s="1147"/>
      <c r="F35" s="36">
        <v>5.97</v>
      </c>
      <c r="G35" s="37">
        <v>6.61</v>
      </c>
      <c r="H35" s="37">
        <v>6.8</v>
      </c>
      <c r="I35" s="37">
        <v>7.27</v>
      </c>
      <c r="J35" s="38">
        <v>7.09</v>
      </c>
      <c r="K35" s="22"/>
      <c r="L35" s="22"/>
      <c r="M35" s="22"/>
      <c r="N35" s="22"/>
      <c r="O35" s="22"/>
      <c r="P35" s="22"/>
    </row>
    <row r="36" spans="1:16" ht="39" customHeight="1" x14ac:dyDescent="0.2">
      <c r="A36" s="22"/>
      <c r="B36" s="35"/>
      <c r="C36" s="1145" t="s">
        <v>539</v>
      </c>
      <c r="D36" s="1146"/>
      <c r="E36" s="1147"/>
      <c r="F36" s="36">
        <v>6.45</v>
      </c>
      <c r="G36" s="37">
        <v>6.06</v>
      </c>
      <c r="H36" s="37">
        <v>7.96</v>
      </c>
      <c r="I36" s="37">
        <v>7.15</v>
      </c>
      <c r="J36" s="38">
        <v>6.46</v>
      </c>
      <c r="K36" s="22"/>
      <c r="L36" s="22"/>
      <c r="M36" s="22"/>
      <c r="N36" s="22"/>
      <c r="O36" s="22"/>
      <c r="P36" s="22"/>
    </row>
    <row r="37" spans="1:16" ht="39" customHeight="1" x14ac:dyDescent="0.2">
      <c r="A37" s="22"/>
      <c r="B37" s="35"/>
      <c r="C37" s="1145" t="s">
        <v>540</v>
      </c>
      <c r="D37" s="1146"/>
      <c r="E37" s="1147"/>
      <c r="F37" s="36" t="s">
        <v>490</v>
      </c>
      <c r="G37" s="37">
        <v>0.85</v>
      </c>
      <c r="H37" s="37">
        <v>1.64</v>
      </c>
      <c r="I37" s="37">
        <v>2.4300000000000002</v>
      </c>
      <c r="J37" s="38">
        <v>2.92</v>
      </c>
      <c r="K37" s="22"/>
      <c r="L37" s="22"/>
      <c r="M37" s="22"/>
      <c r="N37" s="22"/>
      <c r="O37" s="22"/>
      <c r="P37" s="22"/>
    </row>
    <row r="38" spans="1:16" ht="39" customHeight="1" x14ac:dyDescent="0.2">
      <c r="A38" s="22"/>
      <c r="B38" s="35"/>
      <c r="C38" s="1145" t="s">
        <v>541</v>
      </c>
      <c r="D38" s="1146"/>
      <c r="E38" s="1147"/>
      <c r="F38" s="36">
        <v>0.2</v>
      </c>
      <c r="G38" s="37">
        <v>1.45</v>
      </c>
      <c r="H38" s="37">
        <v>2.1</v>
      </c>
      <c r="I38" s="37">
        <v>2.2599999999999998</v>
      </c>
      <c r="J38" s="38">
        <v>0.69</v>
      </c>
      <c r="K38" s="22"/>
      <c r="L38" s="22"/>
      <c r="M38" s="22"/>
      <c r="N38" s="22"/>
      <c r="O38" s="22"/>
      <c r="P38" s="22"/>
    </row>
    <row r="39" spans="1:16" ht="39" customHeight="1" x14ac:dyDescent="0.2">
      <c r="A39" s="22"/>
      <c r="B39" s="35"/>
      <c r="C39" s="1145" t="s">
        <v>542</v>
      </c>
      <c r="D39" s="1146"/>
      <c r="E39" s="1147"/>
      <c r="F39" s="36">
        <v>0.56000000000000005</v>
      </c>
      <c r="G39" s="37">
        <v>0.67</v>
      </c>
      <c r="H39" s="37">
        <v>0</v>
      </c>
      <c r="I39" s="37">
        <v>0.01</v>
      </c>
      <c r="J39" s="38">
        <v>0.08</v>
      </c>
      <c r="K39" s="22"/>
      <c r="L39" s="22"/>
      <c r="M39" s="22"/>
      <c r="N39" s="22"/>
      <c r="O39" s="22"/>
      <c r="P39" s="22"/>
    </row>
    <row r="40" spans="1:16" ht="39" customHeight="1" x14ac:dyDescent="0.2">
      <c r="A40" s="22"/>
      <c r="B40" s="35"/>
      <c r="C40" s="1145" t="s">
        <v>543</v>
      </c>
      <c r="D40" s="1146"/>
      <c r="E40" s="1147"/>
      <c r="F40" s="36">
        <v>0</v>
      </c>
      <c r="G40" s="37">
        <v>0</v>
      </c>
      <c r="H40" s="37">
        <v>0</v>
      </c>
      <c r="I40" s="37">
        <v>0</v>
      </c>
      <c r="J40" s="38">
        <v>0</v>
      </c>
      <c r="K40" s="22"/>
      <c r="L40" s="22"/>
      <c r="M40" s="22"/>
      <c r="N40" s="22"/>
      <c r="O40" s="22"/>
      <c r="P40" s="22"/>
    </row>
    <row r="41" spans="1:16" ht="39" customHeight="1" x14ac:dyDescent="0.2">
      <c r="A41" s="22"/>
      <c r="B41" s="35"/>
      <c r="C41" s="1145" t="s">
        <v>544</v>
      </c>
      <c r="D41" s="1146"/>
      <c r="E41" s="1147"/>
      <c r="F41" s="36">
        <v>0</v>
      </c>
      <c r="G41" s="37">
        <v>0</v>
      </c>
      <c r="H41" s="37">
        <v>0</v>
      </c>
      <c r="I41" s="37">
        <v>0</v>
      </c>
      <c r="J41" s="38">
        <v>0</v>
      </c>
      <c r="K41" s="22"/>
      <c r="L41" s="22"/>
      <c r="M41" s="22"/>
      <c r="N41" s="22"/>
      <c r="O41" s="22"/>
      <c r="P41" s="22"/>
    </row>
    <row r="42" spans="1:16" ht="39" customHeight="1" x14ac:dyDescent="0.2">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546</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QRrmy74UYPt2CCdX0ko23tv/FCNYHfh9upaKHHeqjsiIcQkb4k6I6CP2Tfk/D9GTPxIx6SyOqiFFAmnXyK4UA==" saltValue="8Gn2FlAZCLZCP+JxQ8yU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1377</v>
      </c>
      <c r="L45" s="60">
        <v>1440</v>
      </c>
      <c r="M45" s="60">
        <v>1486</v>
      </c>
      <c r="N45" s="60">
        <v>1587</v>
      </c>
      <c r="O45" s="61">
        <v>1621</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2">
      <c r="A48" s="48"/>
      <c r="B48" s="1155"/>
      <c r="C48" s="1156"/>
      <c r="D48" s="62"/>
      <c r="E48" s="1161" t="s">
        <v>13</v>
      </c>
      <c r="F48" s="1161"/>
      <c r="G48" s="1161"/>
      <c r="H48" s="1161"/>
      <c r="I48" s="1161"/>
      <c r="J48" s="1162"/>
      <c r="K48" s="63">
        <v>814</v>
      </c>
      <c r="L48" s="64">
        <v>855</v>
      </c>
      <c r="M48" s="64">
        <v>778</v>
      </c>
      <c r="N48" s="64">
        <v>793</v>
      </c>
      <c r="O48" s="65">
        <v>716</v>
      </c>
      <c r="P48" s="48"/>
      <c r="Q48" s="48"/>
      <c r="R48" s="48"/>
      <c r="S48" s="48"/>
      <c r="T48" s="48"/>
      <c r="U48" s="48"/>
    </row>
    <row r="49" spans="1:21" ht="30.75" customHeight="1" x14ac:dyDescent="0.2">
      <c r="A49" s="48"/>
      <c r="B49" s="1155"/>
      <c r="C49" s="1156"/>
      <c r="D49" s="62"/>
      <c r="E49" s="1161" t="s">
        <v>14</v>
      </c>
      <c r="F49" s="1161"/>
      <c r="G49" s="1161"/>
      <c r="H49" s="1161"/>
      <c r="I49" s="1161"/>
      <c r="J49" s="1162"/>
      <c r="K49" s="63">
        <v>22</v>
      </c>
      <c r="L49" s="64">
        <v>34</v>
      </c>
      <c r="M49" s="64">
        <v>32</v>
      </c>
      <c r="N49" s="64">
        <v>33</v>
      </c>
      <c r="O49" s="65">
        <v>17</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1471</v>
      </c>
      <c r="L52" s="64">
        <v>1459</v>
      </c>
      <c r="M52" s="64">
        <v>1436</v>
      </c>
      <c r="N52" s="64">
        <v>1351</v>
      </c>
      <c r="O52" s="65">
        <v>1350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742</v>
      </c>
      <c r="L53" s="69">
        <v>870</v>
      </c>
      <c r="M53" s="69">
        <v>860</v>
      </c>
      <c r="N53" s="69">
        <v>1062</v>
      </c>
      <c r="O53" s="70">
        <v>1004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MLxR7JnZ1VownO2asrQG0rL8yLgGKm9u4OeSW0Qaki3oT83QH0NNVJKhqVS1v4KV5dkgubpbrubPhWKPdi5Mw==" saltValue="8G0SzMHtbkynyoxE3Nzl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17764</v>
      </c>
      <c r="J41" s="356">
        <v>18074</v>
      </c>
      <c r="K41" s="356">
        <v>18054</v>
      </c>
      <c r="L41" s="356">
        <v>17421</v>
      </c>
      <c r="M41" s="357">
        <v>17560</v>
      </c>
    </row>
    <row r="42" spans="2:13" ht="27.75" customHeight="1" x14ac:dyDescent="0.2">
      <c r="B42" s="1186"/>
      <c r="C42" s="1187"/>
      <c r="D42" s="106"/>
      <c r="E42" s="1192" t="s">
        <v>32</v>
      </c>
      <c r="F42" s="1192"/>
      <c r="G42" s="1192"/>
      <c r="H42" s="1193"/>
      <c r="I42" s="358" t="s">
        <v>490</v>
      </c>
      <c r="J42" s="359" t="s">
        <v>490</v>
      </c>
      <c r="K42" s="359" t="s">
        <v>490</v>
      </c>
      <c r="L42" s="359" t="s">
        <v>490</v>
      </c>
      <c r="M42" s="360" t="s">
        <v>490</v>
      </c>
    </row>
    <row r="43" spans="2:13" ht="27.75" customHeight="1" x14ac:dyDescent="0.2">
      <c r="B43" s="1186"/>
      <c r="C43" s="1187"/>
      <c r="D43" s="106"/>
      <c r="E43" s="1192" t="s">
        <v>33</v>
      </c>
      <c r="F43" s="1192"/>
      <c r="G43" s="1192"/>
      <c r="H43" s="1193"/>
      <c r="I43" s="358">
        <v>7771</v>
      </c>
      <c r="J43" s="359">
        <v>7970</v>
      </c>
      <c r="K43" s="359">
        <v>7941</v>
      </c>
      <c r="L43" s="359">
        <v>7924</v>
      </c>
      <c r="M43" s="360">
        <v>7754</v>
      </c>
    </row>
    <row r="44" spans="2:13" ht="27.75" customHeight="1" x14ac:dyDescent="0.2">
      <c r="B44" s="1186"/>
      <c r="C44" s="1187"/>
      <c r="D44" s="106"/>
      <c r="E44" s="1192" t="s">
        <v>34</v>
      </c>
      <c r="F44" s="1192"/>
      <c r="G44" s="1192"/>
      <c r="H44" s="1193"/>
      <c r="I44" s="358">
        <v>240</v>
      </c>
      <c r="J44" s="359">
        <v>207</v>
      </c>
      <c r="K44" s="359">
        <v>177</v>
      </c>
      <c r="L44" s="359">
        <v>223</v>
      </c>
      <c r="M44" s="360">
        <v>233</v>
      </c>
    </row>
    <row r="45" spans="2:13" ht="27.75" customHeight="1" x14ac:dyDescent="0.2">
      <c r="B45" s="1186"/>
      <c r="C45" s="1187"/>
      <c r="D45" s="106"/>
      <c r="E45" s="1192" t="s">
        <v>35</v>
      </c>
      <c r="F45" s="1192"/>
      <c r="G45" s="1192"/>
      <c r="H45" s="1193"/>
      <c r="I45" s="358">
        <v>2665</v>
      </c>
      <c r="J45" s="359">
        <v>2657</v>
      </c>
      <c r="K45" s="359">
        <v>2601</v>
      </c>
      <c r="L45" s="359">
        <v>2653</v>
      </c>
      <c r="M45" s="360">
        <v>2677</v>
      </c>
    </row>
    <row r="46" spans="2:13" ht="27.75" customHeight="1" x14ac:dyDescent="0.2">
      <c r="B46" s="1186"/>
      <c r="C46" s="1187"/>
      <c r="D46" s="107"/>
      <c r="E46" s="1192" t="s">
        <v>36</v>
      </c>
      <c r="F46" s="1192"/>
      <c r="G46" s="1192"/>
      <c r="H46" s="1193"/>
      <c r="I46" s="358">
        <v>1082</v>
      </c>
      <c r="J46" s="359">
        <v>1052</v>
      </c>
      <c r="K46" s="359">
        <v>1011</v>
      </c>
      <c r="L46" s="359">
        <v>948</v>
      </c>
      <c r="M46" s="360">
        <v>948</v>
      </c>
    </row>
    <row r="47" spans="2:13" ht="27.75" customHeight="1" x14ac:dyDescent="0.2">
      <c r="B47" s="1186"/>
      <c r="C47" s="1187"/>
      <c r="D47" s="108"/>
      <c r="E47" s="1194" t="s">
        <v>37</v>
      </c>
      <c r="F47" s="1195"/>
      <c r="G47" s="1195"/>
      <c r="H47" s="1196"/>
      <c r="I47" s="358" t="s">
        <v>490</v>
      </c>
      <c r="J47" s="359" t="s">
        <v>490</v>
      </c>
      <c r="K47" s="359" t="s">
        <v>490</v>
      </c>
      <c r="L47" s="359" t="s">
        <v>490</v>
      </c>
      <c r="M47" s="360" t="s">
        <v>490</v>
      </c>
    </row>
    <row r="48" spans="2:13" ht="27.75" customHeight="1" x14ac:dyDescent="0.2">
      <c r="B48" s="1186"/>
      <c r="C48" s="1187"/>
      <c r="D48" s="106"/>
      <c r="E48" s="1192" t="s">
        <v>38</v>
      </c>
      <c r="F48" s="1192"/>
      <c r="G48" s="1192"/>
      <c r="H48" s="1193"/>
      <c r="I48" s="358" t="s">
        <v>490</v>
      </c>
      <c r="J48" s="359" t="s">
        <v>490</v>
      </c>
      <c r="K48" s="359" t="s">
        <v>490</v>
      </c>
      <c r="L48" s="359" t="s">
        <v>490</v>
      </c>
      <c r="M48" s="360" t="s">
        <v>490</v>
      </c>
    </row>
    <row r="49" spans="2:13" ht="27.75" customHeight="1" x14ac:dyDescent="0.2">
      <c r="B49" s="1188"/>
      <c r="C49" s="1189"/>
      <c r="D49" s="106"/>
      <c r="E49" s="1192" t="s">
        <v>39</v>
      </c>
      <c r="F49" s="1192"/>
      <c r="G49" s="1192"/>
      <c r="H49" s="1193"/>
      <c r="I49" s="358" t="s">
        <v>490</v>
      </c>
      <c r="J49" s="359" t="s">
        <v>490</v>
      </c>
      <c r="K49" s="359" t="s">
        <v>490</v>
      </c>
      <c r="L49" s="359" t="s">
        <v>490</v>
      </c>
      <c r="M49" s="360" t="s">
        <v>490</v>
      </c>
    </row>
    <row r="50" spans="2:13" ht="27.75" customHeight="1" x14ac:dyDescent="0.2">
      <c r="B50" s="1197" t="s">
        <v>40</v>
      </c>
      <c r="C50" s="1198"/>
      <c r="D50" s="109"/>
      <c r="E50" s="1192" t="s">
        <v>41</v>
      </c>
      <c r="F50" s="1192"/>
      <c r="G50" s="1192"/>
      <c r="H50" s="1193"/>
      <c r="I50" s="358">
        <v>9783</v>
      </c>
      <c r="J50" s="359">
        <v>11130</v>
      </c>
      <c r="K50" s="359">
        <v>13459</v>
      </c>
      <c r="L50" s="359">
        <v>15401</v>
      </c>
      <c r="M50" s="360">
        <v>15431</v>
      </c>
    </row>
    <row r="51" spans="2:13" ht="27.75" customHeight="1" x14ac:dyDescent="0.2">
      <c r="B51" s="1186"/>
      <c r="C51" s="1187"/>
      <c r="D51" s="106"/>
      <c r="E51" s="1192" t="s">
        <v>42</v>
      </c>
      <c r="F51" s="1192"/>
      <c r="G51" s="1192"/>
      <c r="H51" s="1193"/>
      <c r="I51" s="358">
        <v>2592</v>
      </c>
      <c r="J51" s="359">
        <v>2518</v>
      </c>
      <c r="K51" s="359">
        <v>2456</v>
      </c>
      <c r="L51" s="359">
        <v>2395</v>
      </c>
      <c r="M51" s="360">
        <v>2431</v>
      </c>
    </row>
    <row r="52" spans="2:13" ht="27.75" customHeight="1" x14ac:dyDescent="0.2">
      <c r="B52" s="1188"/>
      <c r="C52" s="1189"/>
      <c r="D52" s="106"/>
      <c r="E52" s="1192" t="s">
        <v>43</v>
      </c>
      <c r="F52" s="1192"/>
      <c r="G52" s="1192"/>
      <c r="H52" s="1193"/>
      <c r="I52" s="358">
        <v>14420</v>
      </c>
      <c r="J52" s="359">
        <v>14103</v>
      </c>
      <c r="K52" s="359">
        <v>13782</v>
      </c>
      <c r="L52" s="359">
        <v>13091</v>
      </c>
      <c r="M52" s="360">
        <v>12380</v>
      </c>
    </row>
    <row r="53" spans="2:13" ht="27.75" customHeight="1" thickBot="1" x14ac:dyDescent="0.25">
      <c r="B53" s="1199" t="s">
        <v>19</v>
      </c>
      <c r="C53" s="1200"/>
      <c r="D53" s="110"/>
      <c r="E53" s="1201" t="s">
        <v>44</v>
      </c>
      <c r="F53" s="1201"/>
      <c r="G53" s="1201"/>
      <c r="H53" s="1202"/>
      <c r="I53" s="361">
        <v>2727</v>
      </c>
      <c r="J53" s="362">
        <v>2209</v>
      </c>
      <c r="K53" s="362">
        <v>86</v>
      </c>
      <c r="L53" s="362">
        <v>-1717</v>
      </c>
      <c r="M53" s="363">
        <v>-1070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N6B9YnSrNbMqmFKIbZhefwix4TrlZb/iMbS/Iugl+YEviO/0/22gXCj42nuVyLixSRe4D1bjS8yfIkraGjqzcA==" saltValue="H+rI0F47P29vXChmffJh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4012</v>
      </c>
      <c r="G55" s="122">
        <v>3886</v>
      </c>
      <c r="H55" s="123">
        <v>3401</v>
      </c>
    </row>
    <row r="56" spans="2:8" ht="52.5" customHeight="1" x14ac:dyDescent="0.2">
      <c r="B56" s="124"/>
      <c r="C56" s="1213" t="s">
        <v>47</v>
      </c>
      <c r="D56" s="1213"/>
      <c r="E56" s="1214"/>
      <c r="F56" s="125">
        <v>3</v>
      </c>
      <c r="G56" s="125">
        <v>3</v>
      </c>
      <c r="H56" s="126">
        <v>58</v>
      </c>
    </row>
    <row r="57" spans="2:8" ht="53.25" customHeight="1" x14ac:dyDescent="0.2">
      <c r="B57" s="124"/>
      <c r="C57" s="1215" t="s">
        <v>48</v>
      </c>
      <c r="D57" s="1215"/>
      <c r="E57" s="1216"/>
      <c r="F57" s="127">
        <v>7493</v>
      </c>
      <c r="G57" s="127">
        <v>9427</v>
      </c>
      <c r="H57" s="128">
        <v>9891</v>
      </c>
    </row>
    <row r="58" spans="2:8" ht="45.75" customHeight="1" x14ac:dyDescent="0.2">
      <c r="B58" s="129"/>
      <c r="C58" s="1203" t="s">
        <v>584</v>
      </c>
      <c r="D58" s="1204"/>
      <c r="E58" s="1205"/>
      <c r="F58" s="130">
        <v>4551</v>
      </c>
      <c r="G58" s="130">
        <v>6242</v>
      </c>
      <c r="H58" s="131">
        <v>7156</v>
      </c>
    </row>
    <row r="59" spans="2:8" ht="45.75" customHeight="1" x14ac:dyDescent="0.2">
      <c r="B59" s="129"/>
      <c r="C59" s="1203" t="s">
        <v>585</v>
      </c>
      <c r="D59" s="1204"/>
      <c r="E59" s="1205"/>
      <c r="F59" s="130">
        <v>729</v>
      </c>
      <c r="G59" s="130">
        <v>729</v>
      </c>
      <c r="H59" s="131">
        <v>729</v>
      </c>
    </row>
    <row r="60" spans="2:8" ht="45.75" customHeight="1" x14ac:dyDescent="0.2">
      <c r="B60" s="129"/>
      <c r="C60" s="1203" t="s">
        <v>586</v>
      </c>
      <c r="D60" s="1204"/>
      <c r="E60" s="1205"/>
      <c r="F60" s="130">
        <v>25</v>
      </c>
      <c r="G60" s="130">
        <v>325</v>
      </c>
      <c r="H60" s="131">
        <v>525</v>
      </c>
    </row>
    <row r="61" spans="2:8" ht="45.75" customHeight="1" x14ac:dyDescent="0.2">
      <c r="B61" s="129"/>
      <c r="C61" s="1203" t="s">
        <v>587</v>
      </c>
      <c r="D61" s="1204"/>
      <c r="E61" s="1205"/>
      <c r="F61" s="130">
        <v>343</v>
      </c>
      <c r="G61" s="130">
        <v>329</v>
      </c>
      <c r="H61" s="131">
        <v>320</v>
      </c>
    </row>
    <row r="62" spans="2:8" ht="45.75" customHeight="1" thickBot="1" x14ac:dyDescent="0.25">
      <c r="B62" s="132"/>
      <c r="C62" s="1206" t="s">
        <v>588</v>
      </c>
      <c r="D62" s="1207"/>
      <c r="E62" s="1208"/>
      <c r="F62" s="133">
        <v>318</v>
      </c>
      <c r="G62" s="133">
        <v>318</v>
      </c>
      <c r="H62" s="134">
        <v>318</v>
      </c>
    </row>
    <row r="63" spans="2:8" ht="52.5" customHeight="1" thickBot="1" x14ac:dyDescent="0.25">
      <c r="B63" s="135"/>
      <c r="C63" s="1209" t="s">
        <v>49</v>
      </c>
      <c r="D63" s="1209"/>
      <c r="E63" s="1210"/>
      <c r="F63" s="136">
        <v>11508</v>
      </c>
      <c r="G63" s="136">
        <v>13316</v>
      </c>
      <c r="H63" s="137">
        <v>13350</v>
      </c>
    </row>
    <row r="64" spans="2:8" ht="13.2" x14ac:dyDescent="0.2"/>
  </sheetData>
  <sheetProtection algorithmName="SHA-512" hashValue="TRmp4T3l4bbCjgTtnIJCM25Onrj79WEExsHxpQfygyUthyoJ/ANFE36/zEl7p0BBQGnZxdJ0/xCLqA5rTgY5Sw==" saltValue="fnv77rxlxJk9eKWKCX2I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82795</v>
      </c>
      <c r="E3" s="156"/>
      <c r="F3" s="157">
        <v>74581</v>
      </c>
      <c r="G3" s="158"/>
      <c r="H3" s="159"/>
    </row>
    <row r="4" spans="1:8" x14ac:dyDescent="0.2">
      <c r="A4" s="160"/>
      <c r="B4" s="161"/>
      <c r="C4" s="162"/>
      <c r="D4" s="163">
        <v>34357</v>
      </c>
      <c r="E4" s="164"/>
      <c r="F4" s="165">
        <v>41563</v>
      </c>
      <c r="G4" s="166"/>
      <c r="H4" s="167"/>
    </row>
    <row r="5" spans="1:8" x14ac:dyDescent="0.2">
      <c r="A5" s="148" t="s">
        <v>522</v>
      </c>
      <c r="B5" s="153"/>
      <c r="C5" s="154"/>
      <c r="D5" s="155">
        <v>60847</v>
      </c>
      <c r="E5" s="156"/>
      <c r="F5" s="157">
        <v>76347</v>
      </c>
      <c r="G5" s="158"/>
      <c r="H5" s="159"/>
    </row>
    <row r="6" spans="1:8" x14ac:dyDescent="0.2">
      <c r="A6" s="160"/>
      <c r="B6" s="161"/>
      <c r="C6" s="162"/>
      <c r="D6" s="163">
        <v>26423</v>
      </c>
      <c r="E6" s="164"/>
      <c r="F6" s="165">
        <v>41762</v>
      </c>
      <c r="G6" s="166"/>
      <c r="H6" s="167"/>
    </row>
    <row r="7" spans="1:8" x14ac:dyDescent="0.2">
      <c r="A7" s="148" t="s">
        <v>523</v>
      </c>
      <c r="B7" s="153"/>
      <c r="C7" s="154"/>
      <c r="D7" s="155">
        <v>55405</v>
      </c>
      <c r="E7" s="156"/>
      <c r="F7" s="157">
        <v>69604</v>
      </c>
      <c r="G7" s="158"/>
      <c r="H7" s="159"/>
    </row>
    <row r="8" spans="1:8" x14ac:dyDescent="0.2">
      <c r="A8" s="160"/>
      <c r="B8" s="161"/>
      <c r="C8" s="162"/>
      <c r="D8" s="163">
        <v>26987</v>
      </c>
      <c r="E8" s="164"/>
      <c r="F8" s="165">
        <v>36247</v>
      </c>
      <c r="G8" s="166"/>
      <c r="H8" s="167"/>
    </row>
    <row r="9" spans="1:8" x14ac:dyDescent="0.2">
      <c r="A9" s="148" t="s">
        <v>524</v>
      </c>
      <c r="B9" s="153"/>
      <c r="C9" s="154"/>
      <c r="D9" s="155">
        <v>46611</v>
      </c>
      <c r="E9" s="156"/>
      <c r="F9" s="157">
        <v>68410</v>
      </c>
      <c r="G9" s="158"/>
      <c r="H9" s="159"/>
    </row>
    <row r="10" spans="1:8" x14ac:dyDescent="0.2">
      <c r="A10" s="160"/>
      <c r="B10" s="161"/>
      <c r="C10" s="162"/>
      <c r="D10" s="163">
        <v>25655</v>
      </c>
      <c r="E10" s="164"/>
      <c r="F10" s="165">
        <v>35086</v>
      </c>
      <c r="G10" s="166"/>
      <c r="H10" s="167"/>
    </row>
    <row r="11" spans="1:8" x14ac:dyDescent="0.2">
      <c r="A11" s="148" t="s">
        <v>525</v>
      </c>
      <c r="B11" s="153"/>
      <c r="C11" s="154"/>
      <c r="D11" s="155">
        <v>76885</v>
      </c>
      <c r="E11" s="156"/>
      <c r="F11" s="157">
        <v>73019</v>
      </c>
      <c r="G11" s="158"/>
      <c r="H11" s="159"/>
    </row>
    <row r="12" spans="1:8" x14ac:dyDescent="0.2">
      <c r="A12" s="160"/>
      <c r="B12" s="161"/>
      <c r="C12" s="168"/>
      <c r="D12" s="163">
        <v>55197</v>
      </c>
      <c r="E12" s="164"/>
      <c r="F12" s="165">
        <v>39427</v>
      </c>
      <c r="G12" s="166"/>
      <c r="H12" s="167"/>
    </row>
    <row r="13" spans="1:8" x14ac:dyDescent="0.2">
      <c r="A13" s="148"/>
      <c r="B13" s="153"/>
      <c r="C13" s="169"/>
      <c r="D13" s="170">
        <v>64509</v>
      </c>
      <c r="E13" s="171"/>
      <c r="F13" s="172">
        <v>72392</v>
      </c>
      <c r="G13" s="173"/>
      <c r="H13" s="159"/>
    </row>
    <row r="14" spans="1:8" x14ac:dyDescent="0.2">
      <c r="A14" s="160"/>
      <c r="B14" s="161"/>
      <c r="C14" s="162"/>
      <c r="D14" s="163">
        <v>33724</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6.46</v>
      </c>
      <c r="C19" s="174">
        <f>ROUND(VALUE(SUBSTITUTE(実質収支比率等に係る経年分析!G$48,"▲","-")),2)</f>
        <v>6.07</v>
      </c>
      <c r="D19" s="174">
        <f>ROUND(VALUE(SUBSTITUTE(実質収支比率等に係る経年分析!H$48,"▲","-")),2)</f>
        <v>7.96</v>
      </c>
      <c r="E19" s="174">
        <f>ROUND(VALUE(SUBSTITUTE(実質収支比率等に係る経年分析!I$48,"▲","-")),2)</f>
        <v>7.15</v>
      </c>
      <c r="F19" s="174">
        <f>ROUND(VALUE(SUBSTITUTE(実質収支比率等に係る経年分析!J$48,"▲","-")),2)</f>
        <v>6.46</v>
      </c>
    </row>
    <row r="20" spans="1:11" x14ac:dyDescent="0.2">
      <c r="A20" s="174" t="s">
        <v>53</v>
      </c>
      <c r="B20" s="174">
        <f>ROUND(VALUE(SUBSTITUTE(実質収支比率等に係る経年分析!F$47,"▲","-")),2)</f>
        <v>44.01</v>
      </c>
      <c r="C20" s="174">
        <f>ROUND(VALUE(SUBSTITUTE(実質収支比率等に係る経年分析!G$47,"▲","-")),2)</f>
        <v>33.200000000000003</v>
      </c>
      <c r="D20" s="174">
        <f>ROUND(VALUE(SUBSTITUTE(実質収支比率等に係る経年分析!H$47,"▲","-")),2)</f>
        <v>34.43</v>
      </c>
      <c r="E20" s="174">
        <f>ROUND(VALUE(SUBSTITUTE(実質収支比率等に係る経年分析!I$47,"▲","-")),2)</f>
        <v>34.549999999999997</v>
      </c>
      <c r="F20" s="174">
        <f>ROUND(VALUE(SUBSTITUTE(実質収支比率等に係る経年分析!J$47,"▲","-")),2)</f>
        <v>29.6</v>
      </c>
    </row>
    <row r="21" spans="1:11" x14ac:dyDescent="0.2">
      <c r="A21" s="174" t="s">
        <v>54</v>
      </c>
      <c r="B21" s="174">
        <f>IF(ISNUMBER(VALUE(SUBSTITUTE(実質収支比率等に係る経年分析!F$49,"▲","-"))),ROUND(VALUE(SUBSTITUTE(実質収支比率等に係る経年分析!F$49,"▲","-")),2),NA())</f>
        <v>-2.54</v>
      </c>
      <c r="C21" s="174">
        <f>IF(ISNUMBER(VALUE(SUBSTITUTE(実質収支比率等に係る経年分析!G$49,"▲","-"))),ROUND(VALUE(SUBSTITUTE(実質収支比率等に係る経年分析!G$49,"▲","-")),2),NA())</f>
        <v>-12.84</v>
      </c>
      <c r="D21" s="174">
        <f>IF(ISNUMBER(VALUE(SUBSTITUTE(実質収支比率等に係る経年分析!H$49,"▲","-"))),ROUND(VALUE(SUBSTITUTE(実質収支比率等に係る経年分析!H$49,"▲","-")),2),NA())</f>
        <v>2.27</v>
      </c>
      <c r="E21" s="174">
        <f>IF(ISNUMBER(VALUE(SUBSTITUTE(実質収支比率等に係る経年分析!I$49,"▲","-"))),ROUND(VALUE(SUBSTITUTE(実質収支比率等に係る経年分析!I$49,"▲","-")),2),NA())</f>
        <v>-6.38</v>
      </c>
      <c r="F21" s="174">
        <f>IF(ISNUMBER(VALUE(SUBSTITUTE(実質収支比率等に係る経年分析!J$49,"▲","-"))),ROUND(VALUE(SUBSTITUTE(実質収支比率等に係る経年分析!J$49,"▲","-")),2),NA())</f>
        <v>-8.33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介護予防支援事業特別会計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看護専門学校特別会計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0.56000000000000005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2.2599999999999998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0.69</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2.4300000000000002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2.92</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6.46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7.09</v>
      </c>
    </row>
    <row r="36" spans="1:16" x14ac:dyDescent="0.2">
      <c r="A36" s="175" t="str">
        <f>IF(連結実質赤字比率に係る赤字・黒字の構成分析!C$34="",NA(),連結実質赤字比率に係る赤字・黒字の構成分析!C$34)</f>
        <v>市立病院事業会計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18.22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1471</v>
      </c>
      <c r="E42" s="176"/>
      <c r="F42" s="176"/>
      <c r="G42" s="176">
        <f>'実質公債費比率（分子）の構造'!L$52</f>
        <v>1459</v>
      </c>
      <c r="H42" s="176"/>
      <c r="I42" s="176"/>
      <c r="J42" s="176">
        <f>'実質公債費比率（分子）の構造'!M$52</f>
        <v>1436</v>
      </c>
      <c r="K42" s="176"/>
      <c r="L42" s="176"/>
      <c r="M42" s="176">
        <f>'実質公債費比率（分子）の構造'!N$52</f>
        <v>1351</v>
      </c>
      <c r="N42" s="176"/>
      <c r="O42" s="176"/>
      <c r="P42" s="176">
        <f>'実質公債費比率（分子）の構造'!O$52</f>
        <v>1350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22</v>
      </c>
      <c r="C45" s="176"/>
      <c r="D45" s="176"/>
      <c r="E45" s="176">
        <f>'実質公債費比率（分子）の構造'!L$49</f>
        <v>34</v>
      </c>
      <c r="F45" s="176"/>
      <c r="G45" s="176"/>
      <c r="H45" s="176">
        <f>'実質公債費比率（分子）の構造'!M$49</f>
        <v>32</v>
      </c>
      <c r="I45" s="176"/>
      <c r="J45" s="176"/>
      <c r="K45" s="176">
        <f>'実質公債費比率（分子）の構造'!N$49</f>
        <v>33</v>
      </c>
      <c r="L45" s="176"/>
      <c r="M45" s="176"/>
      <c r="N45" s="176">
        <f>'実質公債費比率（分子）の構造'!O$49</f>
        <v>17</v>
      </c>
      <c r="O45" s="176"/>
      <c r="P45" s="176"/>
    </row>
    <row r="46" spans="1:16" x14ac:dyDescent="0.2">
      <c r="A46" s="176" t="s">
        <v>64</v>
      </c>
      <c r="B46" s="176">
        <f>'実質公債費比率（分子）の構造'!K$48</f>
        <v>814</v>
      </c>
      <c r="C46" s="176"/>
      <c r="D46" s="176"/>
      <c r="E46" s="176">
        <f>'実質公債費比率（分子）の構造'!L$48</f>
        <v>855</v>
      </c>
      <c r="F46" s="176"/>
      <c r="G46" s="176"/>
      <c r="H46" s="176">
        <f>'実質公債費比率（分子）の構造'!M$48</f>
        <v>778</v>
      </c>
      <c r="I46" s="176"/>
      <c r="J46" s="176"/>
      <c r="K46" s="176">
        <f>'実質公債費比率（分子）の構造'!N$48</f>
        <v>793</v>
      </c>
      <c r="L46" s="176"/>
      <c r="M46" s="176"/>
      <c r="N46" s="176">
        <f>'実質公債費比率（分子）の構造'!O$48</f>
        <v>716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1377</v>
      </c>
      <c r="C49" s="176"/>
      <c r="D49" s="176"/>
      <c r="E49" s="176">
        <f>'実質公債費比率（分子）の構造'!L$45</f>
        <v>1440</v>
      </c>
      <c r="F49" s="176"/>
      <c r="G49" s="176"/>
      <c r="H49" s="176">
        <f>'実質公債費比率（分子）の構造'!M$45</f>
        <v>1486</v>
      </c>
      <c r="I49" s="176"/>
      <c r="J49" s="176"/>
      <c r="K49" s="176">
        <f>'実質公債費比率（分子）の構造'!N$45</f>
        <v>1587</v>
      </c>
      <c r="L49" s="176"/>
      <c r="M49" s="176"/>
      <c r="N49" s="176">
        <f>'実質公債費比率（分子）の構造'!O$45</f>
        <v>1621</v>
      </c>
      <c r="O49" s="176"/>
      <c r="P49" s="176"/>
    </row>
    <row r="50" spans="1:16" x14ac:dyDescent="0.2">
      <c r="A50" s="176" t="s">
        <v>67</v>
      </c>
      <c r="B50" s="176" t="e">
        <f>NA()</f>
        <v>#N/A</v>
      </c>
      <c r="C50" s="176">
        <f>IF(ISNUMBER('実質公債費比率（分子）の構造'!K$53),'実質公債費比率（分子）の構造'!K$53,NA())</f>
        <v>742</v>
      </c>
      <c r="D50" s="176" t="e">
        <f>NA()</f>
        <v>#N/A</v>
      </c>
      <c r="E50" s="176" t="e">
        <f>NA()</f>
        <v>#N/A</v>
      </c>
      <c r="F50" s="176">
        <f>IF(ISNUMBER('実質公債費比率（分子）の構造'!L$53),'実質公債費比率（分子）の構造'!L$53,NA())</f>
        <v>870</v>
      </c>
      <c r="G50" s="176" t="e">
        <f>NA()</f>
        <v>#N/A</v>
      </c>
      <c r="H50" s="176" t="e">
        <f>NA()</f>
        <v>#N/A</v>
      </c>
      <c r="I50" s="176">
        <f>IF(ISNUMBER('実質公債費比率（分子）の構造'!M$53),'実質公債費比率（分子）の構造'!M$53,NA())</f>
        <v>860</v>
      </c>
      <c r="J50" s="176" t="e">
        <f>NA()</f>
        <v>#N/A</v>
      </c>
      <c r="K50" s="176" t="e">
        <f>NA()</f>
        <v>#N/A</v>
      </c>
      <c r="L50" s="176">
        <f>IF(ISNUMBER('実質公債費比率（分子）の構造'!N$53),'実質公債費比率（分子）の構造'!N$53,NA())</f>
        <v>1062</v>
      </c>
      <c r="M50" s="176" t="e">
        <f>NA()</f>
        <v>#N/A</v>
      </c>
      <c r="N50" s="176" t="e">
        <f>NA()</f>
        <v>#N/A</v>
      </c>
      <c r="O50" s="176">
        <f>IF(ISNUMBER('実質公債費比率（分子）の構造'!O$53),'実質公債費比率（分子）の構造'!O$53,NA())</f>
        <v>1004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14420</v>
      </c>
      <c r="E56" s="175"/>
      <c r="F56" s="175"/>
      <c r="G56" s="175">
        <f>'将来負担比率（分子）の構造'!J$52</f>
        <v>14103</v>
      </c>
      <c r="H56" s="175"/>
      <c r="I56" s="175"/>
      <c r="J56" s="175">
        <f>'将来負担比率（分子）の構造'!K$52</f>
        <v>13782</v>
      </c>
      <c r="K56" s="175"/>
      <c r="L56" s="175"/>
      <c r="M56" s="175">
        <f>'将来負担比率（分子）の構造'!L$52</f>
        <v>13091</v>
      </c>
      <c r="N56" s="175"/>
      <c r="O56" s="175"/>
      <c r="P56" s="175">
        <f>'将来負担比率（分子）の構造'!M$52</f>
        <v>12380</v>
      </c>
    </row>
    <row r="57" spans="1:16" x14ac:dyDescent="0.2">
      <c r="A57" s="175" t="s">
        <v>42</v>
      </c>
      <c r="B57" s="175"/>
      <c r="C57" s="175"/>
      <c r="D57" s="175">
        <f>'将来負担比率（分子）の構造'!I$51</f>
        <v>2592</v>
      </c>
      <c r="E57" s="175"/>
      <c r="F57" s="175"/>
      <c r="G57" s="175">
        <f>'将来負担比率（分子）の構造'!J$51</f>
        <v>2518</v>
      </c>
      <c r="H57" s="175"/>
      <c r="I57" s="175"/>
      <c r="J57" s="175">
        <f>'将来負担比率（分子）の構造'!K$51</f>
        <v>2456</v>
      </c>
      <c r="K57" s="175"/>
      <c r="L57" s="175"/>
      <c r="M57" s="175">
        <f>'将来負担比率（分子）の構造'!L$51</f>
        <v>2395</v>
      </c>
      <c r="N57" s="175"/>
      <c r="O57" s="175"/>
      <c r="P57" s="175">
        <f>'将来負担比率（分子）の構造'!M$51</f>
        <v>2431</v>
      </c>
    </row>
    <row r="58" spans="1:16" x14ac:dyDescent="0.2">
      <c r="A58" s="175" t="s">
        <v>41</v>
      </c>
      <c r="B58" s="175"/>
      <c r="C58" s="175"/>
      <c r="D58" s="175">
        <f>'将来負担比率（分子）の構造'!I$50</f>
        <v>9783</v>
      </c>
      <c r="E58" s="175"/>
      <c r="F58" s="175"/>
      <c r="G58" s="175">
        <f>'将来負担比率（分子）の構造'!J$50</f>
        <v>11130</v>
      </c>
      <c r="H58" s="175"/>
      <c r="I58" s="175"/>
      <c r="J58" s="175">
        <f>'将来負担比率（分子）の構造'!K$50</f>
        <v>13459</v>
      </c>
      <c r="K58" s="175"/>
      <c r="L58" s="175"/>
      <c r="M58" s="175">
        <f>'将来負担比率（分子）の構造'!L$50</f>
        <v>15401</v>
      </c>
      <c r="N58" s="175"/>
      <c r="O58" s="175"/>
      <c r="P58" s="175">
        <f>'将来負担比率（分子）の構造'!M$50</f>
        <v>15431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1082</v>
      </c>
      <c r="C61" s="175"/>
      <c r="D61" s="175"/>
      <c r="E61" s="175">
        <f>'将来負担比率（分子）の構造'!J$46</f>
        <v>1052</v>
      </c>
      <c r="F61" s="175"/>
      <c r="G61" s="175"/>
      <c r="H61" s="175">
        <f>'将来負担比率（分子）の構造'!K$46</f>
        <v>1011</v>
      </c>
      <c r="I61" s="175"/>
      <c r="J61" s="175"/>
      <c r="K61" s="175">
        <f>'将来負担比率（分子）の構造'!L$46</f>
        <v>948</v>
      </c>
      <c r="L61" s="175"/>
      <c r="M61" s="175"/>
      <c r="N61" s="175">
        <f>'将来負担比率（分子）の構造'!M$46</f>
        <v>948</v>
      </c>
      <c r="O61" s="175"/>
      <c r="P61" s="175"/>
    </row>
    <row r="62" spans="1:16" x14ac:dyDescent="0.2">
      <c r="A62" s="175" t="s">
        <v>35</v>
      </c>
      <c r="B62" s="175">
        <f>'将来負担比率（分子）の構造'!I$45</f>
        <v>2665</v>
      </c>
      <c r="C62" s="175"/>
      <c r="D62" s="175"/>
      <c r="E62" s="175">
        <f>'将来負担比率（分子）の構造'!J$45</f>
        <v>2657</v>
      </c>
      <c r="F62" s="175"/>
      <c r="G62" s="175"/>
      <c r="H62" s="175">
        <f>'将来負担比率（分子）の構造'!K$45</f>
        <v>2601</v>
      </c>
      <c r="I62" s="175"/>
      <c r="J62" s="175"/>
      <c r="K62" s="175">
        <f>'将来負担比率（分子）の構造'!L$45</f>
        <v>2653</v>
      </c>
      <c r="L62" s="175"/>
      <c r="M62" s="175"/>
      <c r="N62" s="175">
        <f>'将来負担比率（分子）の構造'!M$45</f>
        <v>2677</v>
      </c>
      <c r="O62" s="175"/>
      <c r="P62" s="175"/>
    </row>
    <row r="63" spans="1:16" x14ac:dyDescent="0.2">
      <c r="A63" s="175" t="s">
        <v>34</v>
      </c>
      <c r="B63" s="175">
        <f>'将来負担比率（分子）の構造'!I$44</f>
        <v>240</v>
      </c>
      <c r="C63" s="175"/>
      <c r="D63" s="175"/>
      <c r="E63" s="175">
        <f>'将来負担比率（分子）の構造'!J$44</f>
        <v>207</v>
      </c>
      <c r="F63" s="175"/>
      <c r="G63" s="175"/>
      <c r="H63" s="175">
        <f>'将来負担比率（分子）の構造'!K$44</f>
        <v>177</v>
      </c>
      <c r="I63" s="175"/>
      <c r="J63" s="175"/>
      <c r="K63" s="175">
        <f>'将来負担比率（分子）の構造'!L$44</f>
        <v>223</v>
      </c>
      <c r="L63" s="175"/>
      <c r="M63" s="175"/>
      <c r="N63" s="175">
        <f>'将来負担比率（分子）の構造'!M$44</f>
        <v>233</v>
      </c>
      <c r="O63" s="175"/>
      <c r="P63" s="175"/>
    </row>
    <row r="64" spans="1:16" x14ac:dyDescent="0.2">
      <c r="A64" s="175" t="s">
        <v>33</v>
      </c>
      <c r="B64" s="175">
        <f>'将来負担比率（分子）の構造'!I$43</f>
        <v>7771</v>
      </c>
      <c r="C64" s="175"/>
      <c r="D64" s="175"/>
      <c r="E64" s="175">
        <f>'将来負担比率（分子）の構造'!J$43</f>
        <v>7970</v>
      </c>
      <c r="F64" s="175"/>
      <c r="G64" s="175"/>
      <c r="H64" s="175">
        <f>'将来負担比率（分子）の構造'!K$43</f>
        <v>7941</v>
      </c>
      <c r="I64" s="175"/>
      <c r="J64" s="175"/>
      <c r="K64" s="175">
        <f>'将来負担比率（分子）の構造'!L$43</f>
        <v>7924</v>
      </c>
      <c r="L64" s="175"/>
      <c r="M64" s="175"/>
      <c r="N64" s="175">
        <f>'将来負担比率（分子）の構造'!M$43</f>
        <v>7754</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17764</v>
      </c>
      <c r="C66" s="175"/>
      <c r="D66" s="175"/>
      <c r="E66" s="175">
        <f>'将来負担比率（分子）の構造'!J$41</f>
        <v>18074</v>
      </c>
      <c r="F66" s="175"/>
      <c r="G66" s="175"/>
      <c r="H66" s="175">
        <f>'将来負担比率（分子）の構造'!K$41</f>
        <v>18054</v>
      </c>
      <c r="I66" s="175"/>
      <c r="J66" s="175"/>
      <c r="K66" s="175">
        <f>'将来負担比率（分子）の構造'!L$41</f>
        <v>17421</v>
      </c>
      <c r="L66" s="175"/>
      <c r="M66" s="175"/>
      <c r="N66" s="175">
        <f>'将来負担比率（分子）の構造'!M$41</f>
        <v>17560</v>
      </c>
      <c r="O66" s="175"/>
      <c r="P66" s="175"/>
    </row>
    <row r="67" spans="1:16" x14ac:dyDescent="0.2">
      <c r="A67" s="175" t="s">
        <v>71</v>
      </c>
      <c r="B67" s="175" t="e">
        <f>NA()</f>
        <v>#N/A</v>
      </c>
      <c r="C67" s="175">
        <f>IF(ISNUMBER('将来負担比率（分子）の構造'!I$53), IF('将来負担比率（分子）の構造'!I$53 &lt; 0, 0, '将来負担比率（分子）の構造'!I$53), NA())</f>
        <v>2727</v>
      </c>
      <c r="D67" s="175" t="e">
        <f>NA()</f>
        <v>#N/A</v>
      </c>
      <c r="E67" s="175" t="e">
        <f>NA()</f>
        <v>#N/A</v>
      </c>
      <c r="F67" s="175">
        <f>IF(ISNUMBER('将来負担比率（分子）の構造'!J$53), IF('将来負担比率（分子）の構造'!J$53 &lt; 0, 0, '将来負担比率（分子）の構造'!J$53), NA())</f>
        <v>2209</v>
      </c>
      <c r="G67" s="175" t="e">
        <f>NA()</f>
        <v>#N/A</v>
      </c>
      <c r="H67" s="175" t="e">
        <f>NA()</f>
        <v>#N/A</v>
      </c>
      <c r="I67" s="175">
        <f>IF(ISNUMBER('将来負担比率（分子）の構造'!K$53), IF('将来負担比率（分子）の構造'!K$53 &lt; 0, 0, '将来負担比率（分子）の構造'!K$53), NA())</f>
        <v>86</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4012</v>
      </c>
      <c r="C72" s="179">
        <f>基金残高に係る経年分析!G55</f>
        <v>3886</v>
      </c>
      <c r="D72" s="179">
        <f>基金残高に係る経年分析!H55</f>
        <v>3401</v>
      </c>
    </row>
    <row r="73" spans="1:16" x14ac:dyDescent="0.2">
      <c r="A73" s="178" t="s">
        <v>74</v>
      </c>
      <c r="B73" s="179">
        <f>基金残高に係る経年分析!F56</f>
        <v>3</v>
      </c>
      <c r="C73" s="179">
        <f>基金残高に係る経年分析!G56</f>
        <v>3</v>
      </c>
      <c r="D73" s="179">
        <f>基金残高に係る経年分析!H56</f>
        <v>58</v>
      </c>
    </row>
    <row r="74" spans="1:16" x14ac:dyDescent="0.2">
      <c r="A74" s="178" t="s">
        <v>75</v>
      </c>
      <c r="B74" s="179">
        <f>基金残高に係る経年分析!F57</f>
        <v>7493</v>
      </c>
      <c r="C74" s="179">
        <f>基金残高に係る経年分析!G57</f>
        <v>9427</v>
      </c>
      <c r="D74" s="179">
        <f>基金残高に係る経年分析!H57</f>
        <v>9891</v>
      </c>
    </row>
  </sheetData>
  <sheetProtection algorithmName="SHA-512" hashValue="97Yndr91xqkTHmW+vKLOZlAOB1MUmqBVTo6aC7cagnJiMJJWmE5x46w8BkRSKKI8PAf+gkjS5w0C0unyvACL6Q==" saltValue="Q4I/dcyJSouiUmse3MFh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2025-03-12T11:22:27Z</cp:lastPrinted>
  <dcterms:created xsi:type="dcterms:W3CDTF">2025-02-19T02:20:37Z</dcterms:created>
  <dcterms:modified xsi:type="dcterms:W3CDTF">2025-03-12T11:22:29Z</dcterms:modified>
  <cp:category/>
</cp:coreProperties>
</file>