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2橘田\00 各市町村\16身延町(修正中)\03 町→県(修正後)\"/>
    </mc:Choice>
  </mc:AlternateContent>
  <xr:revisionPtr revIDLastSave="0" documentId="13_ncr:1_{4BC2B4B5-C78C-445B-B4C1-CD39BA71918E}" xr6:coauthVersionLast="47" xr6:coauthVersionMax="47" xr10:uidLastSave="{00000000-0000-0000-0000-000000000000}"/>
  <workbookProtection workbookAlgorithmName="SHA-512" workbookHashValue="HXaOoznHMHB5O6g7uS/yER7DCgArvAMDbxDy10roxAkGeEbx3SiAjPyv9kIWxRjh7xwfaSqg8GIH+23+JitdkQ==" workbookSaltValue="abH+8qAAGQvIO+wq5PwkYA==" workbookSpinCount="100000" lockStructure="1"/>
  <bookViews>
    <workbookView xWindow="-108" yWindow="-108" windowWidth="30936" windowHeight="167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L8"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<sst xmlns="http://schemas.openxmlformats.org/spreadsheetml/2006/main" count="236" uniqueCount="121">
  <si>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</si>
  <si>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</si>
  <si>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</si>
  <si>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</si>
  <si>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</si>
  <si>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</si>
  <si>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</si>
  <si>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</si>
  <si>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</si>
  <si>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</si>
  <si>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</si>
  <si>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</si>
  <si>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</si>
  <si>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</si>
  <si>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</si>
  <si>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</si>
  <si>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</si>
  <si>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</si>
  <si>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</si>
  <si>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</si>
  <si>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</si>
  <si>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</si>
  <si>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</si>
  <si>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</si>
  <si>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</si>
  <si>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</si>
  <si>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</si>
  <si>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</si>
  <si>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</si>
  <si>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</si>
  <si>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</si>
  <si>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</si>
  <si>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</si>
  <si>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</si>
  <si>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</si>
  <si>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</si>
  <si>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</si>
  <si>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</si>
  <si>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</si>
  <si>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</si>
  <si>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</si>
  <si>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</si>
  <si>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</si>
  <si>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</si>
  <si>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</si>
  <si>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</si>
  <si>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</si>
  <si>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</si>
  <si>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</si>
  <si>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</si>
  <si>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</si>
  <si>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</si>
  <si>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</si>
  <si>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</si>
  <si>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</si>
  <si>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</si>
  <si>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</si>
  <si>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</si>
  <si>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</si>
  <si>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</si>
  <si>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</si>
  <si>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</si>
  <si>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</si>
  <si>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</si>
  <si>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</si>
  <si>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</si>
  <si>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</si>
  <si>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</si>
  <si>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</si>
  <si>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</si>
  <si>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</si>
  <si>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</si>
  <si>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</si>
  <si>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</si>
  <si>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</si>
  <si>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</si>
  <si>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</si>
  <si>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</si>
  <si>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</si>
  <si>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</si>
  <si>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</si>
  <si>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</si>
  <si>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</si>
  <si>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</si>
  <si>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</si>
  <si>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</si>
  <si>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</si>
  <si>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</si>
  <si>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</si>
  <si>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</si>
  <si>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</si>
  <si>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</si>
  <si>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</si>
  <si>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</si>
  <si>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</si>
  <si>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</si>
  <si>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</si>
  <si>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</si>
  <si>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</si>
  <si>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</si>
  <si>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</si>
  <si>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</si>
  <si>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</si>
  <si>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</si>
  <si>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</si>
  <si>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</si>
  <si>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</si>
  <si>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</si>
  <si>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</si>
  <si>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</si>
  <si>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</si>
  <si>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</si>
  <si>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</si>
  <si>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</si>
  <si>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</si>
  <si>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</si>
  <si>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</si>
  <si>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</si>
  <si>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供用開始から30年以上が経過している処理区があることから施設の更新を計画的に行う必要がある。</t>
    <phoneticPr fontId="4"/>
  </si>
  <si>
    <t>　公益企業会計に移行したことにより、経営状況がより明確となるため、使用料の改定や施設の更新を計画に行い健全で効率的な経営を目指して事業を実施する必要がある。</t>
    <phoneticPr fontId="4"/>
  </si>
  <si>
    <t xml:space="preserve">・収益的収支比率は昨年比で増加、汚水処理原価は昨年比で減少しているが、これは、打ち切り決算により総費用が減少したことによるものである。5年推移で改善傾向にあるため、継続した経営改善に取り組んでいく。
　また、経費回収率について、昨年比で44.39ポイント増加しているが、これは大口事業者の新規接続があったためである。
　全体的には改善傾向にあるが、処理区ごとに見ると改善が必要な処理区もあるため、安定して事業を実施するため、料金の改定が必要と思われる。
</t>
    <rPh sb="1" eb="4">
      <t>シュウエキテキ</t>
    </rPh>
    <rPh sb="4" eb="6">
      <t>シュウシ</t>
    </rPh>
    <rPh sb="6" eb="8">
      <t>ヒリツ</t>
    </rPh>
    <rPh sb="9" eb="12">
      <t>サクネンヒ</t>
    </rPh>
    <rPh sb="13" eb="15">
      <t>ゾウカ</t>
    </rPh>
    <rPh sb="16" eb="18">
      <t>オスイ</t>
    </rPh>
    <rPh sb="18" eb="20">
      <t>ショリ</t>
    </rPh>
    <rPh sb="20" eb="22">
      <t>ゲンカ</t>
    </rPh>
    <rPh sb="23" eb="25">
      <t>サクネン</t>
    </rPh>
    <rPh sb="25" eb="26">
      <t>ヒ</t>
    </rPh>
    <rPh sb="27" eb="29">
      <t>ゲンショウ</t>
    </rPh>
    <rPh sb="39" eb="40">
      <t>ウ</t>
    </rPh>
    <rPh sb="41" eb="42">
      <t>キ</t>
    </rPh>
    <rPh sb="43" eb="45">
      <t>ケッサン</t>
    </rPh>
    <rPh sb="48" eb="51">
      <t>ソウヒヨウ</t>
    </rPh>
    <rPh sb="52" eb="54">
      <t>ゲンショウ</t>
    </rPh>
    <rPh sb="68" eb="69">
      <t>ネン</t>
    </rPh>
    <rPh sb="69" eb="71">
      <t>スイイ</t>
    </rPh>
    <rPh sb="72" eb="74">
      <t>カイゼン</t>
    </rPh>
    <rPh sb="74" eb="76">
      <t>ケイコウ</t>
    </rPh>
    <rPh sb="82" eb="84">
      <t>ケイゾク</t>
    </rPh>
    <rPh sb="86" eb="88">
      <t>ケイエイ</t>
    </rPh>
    <rPh sb="88" eb="90">
      <t>カイゼン</t>
    </rPh>
    <rPh sb="91" eb="92">
      <t>ト</t>
    </rPh>
    <rPh sb="93" eb="94">
      <t>ク</t>
    </rPh>
    <rPh sb="104" eb="106">
      <t>ケイヒ</t>
    </rPh>
    <rPh sb="106" eb="109">
      <t>カイシュウリツ</t>
    </rPh>
    <rPh sb="114" eb="117">
      <t>サクネンヒ</t>
    </rPh>
    <rPh sb="127" eb="129">
      <t>ゾウカ</t>
    </rPh>
    <rPh sb="138" eb="140">
      <t>オオクチ</t>
    </rPh>
    <rPh sb="140" eb="143">
      <t>ジギョウシャ</t>
    </rPh>
    <rPh sb="144" eb="146">
      <t>シンキ</t>
    </rPh>
    <rPh sb="146" eb="148">
      <t>セツゾク</t>
    </rPh>
    <rPh sb="160" eb="163">
      <t>ゼンタイテキ</t>
    </rPh>
    <rPh sb="165" eb="167">
      <t>カイゼン</t>
    </rPh>
    <rPh sb="167" eb="16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</si>
</sst>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64-4B71-B0B5-77F8A64D852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0.22</c:v>
                </c:pt>
                <c:pt idx="4">
                  <c:v>0.17</c:v>
                </c:pt>
              </c:numCache>
            </c:numRef>
          </c:val>
          <c:smooth val="0"/>
          <c:extLst>
            <c:ext xmlns:c16="http://schemas.microsoft.com/office/drawing/2014/chart" uri="{C3380CC4-5D6E-409C-BE32-E72D297353CC}">
              <c16:uniqueId val="{00000001-7264-4B71-B0B5-77F8A64D852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26.14</c:v>
                </c:pt>
                <c:pt idx="1">
                  <c:v>26.28</c:v>
                </c:pt>
                <c:pt idx="2">
                  <c:v>23.64</c:v>
                </c:pt>
                <c:pt idx="3">
                  <c:v>23.53</c:v>
                </c:pt>
                <c:pt idx="4">
                  <c:v>31.25</c:v>
                </c:pt>
              </c:numCache>
            </c:numRef>
          </c:val>
          <c:extLst>
            <c:ext xmlns:c16="http://schemas.microsoft.com/office/drawing/2014/chart" uri="{C3380CC4-5D6E-409C-BE32-E72D297353CC}">
              <c16:uniqueId val="{00000000-78ED-42A3-9FBA-FA71D6A02BC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45.3</c:v>
                </c:pt>
                <c:pt idx="4">
                  <c:v>45.6</c:v>
                </c:pt>
              </c:numCache>
            </c:numRef>
          </c:val>
          <c:smooth val="0"/>
          <c:extLst>
            <c:ext xmlns:c16="http://schemas.microsoft.com/office/drawing/2014/chart" uri="{C3380CC4-5D6E-409C-BE32-E72D297353CC}">
              <c16:uniqueId val="{00000001-78ED-42A3-9FBA-FA71D6A02BC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80.180000000000007</c:v>
                </c:pt>
                <c:pt idx="1">
                  <c:v>80.78</c:v>
                </c:pt>
                <c:pt idx="2">
                  <c:v>81</c:v>
                </c:pt>
                <c:pt idx="3">
                  <c:v>82.54</c:v>
                </c:pt>
                <c:pt idx="4">
                  <c:v>82.21</c:v>
                </c:pt>
              </c:numCache>
            </c:numRef>
          </c:val>
          <c:extLst>
            <c:ext xmlns:c16="http://schemas.microsoft.com/office/drawing/2014/chart" uri="{C3380CC4-5D6E-409C-BE32-E72D297353CC}">
              <c16:uniqueId val="{00000000-34C0-4E30-9177-53D2CACE664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88.37</c:v>
                </c:pt>
                <c:pt idx="4">
                  <c:v>88.66</c:v>
                </c:pt>
              </c:numCache>
            </c:numRef>
          </c:val>
          <c:smooth val="0"/>
          <c:extLst>
            <c:ext xmlns:c16="http://schemas.microsoft.com/office/drawing/2014/chart" uri="{C3380CC4-5D6E-409C-BE32-E72D297353CC}">
              <c16:uniqueId val="{00000001-34C0-4E30-9177-53D2CACE664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81.760000000000005</c:v>
                </c:pt>
                <c:pt idx="1">
                  <c:v>99.4</c:v>
                </c:pt>
                <c:pt idx="2">
                  <c:v>92.67</c:v>
                </c:pt>
                <c:pt idx="3">
                  <c:v>98.72</c:v>
                </c:pt>
                <c:pt idx="4">
                  <c:v>105</c:v>
                </c:pt>
              </c:numCache>
            </c:numRef>
          </c:val>
          <c:extLst>
            <c:ext xmlns:c16="http://schemas.microsoft.com/office/drawing/2014/chart" uri="{C3380CC4-5D6E-409C-BE32-E72D297353CC}">
              <c16:uniqueId val="{00000000-9BC6-4B0C-B619-5952DFBF1E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C6-4B0C-B619-5952DFBF1E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FE-4758-BD8B-8C11465413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FE-4758-BD8B-8C11465413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DB-403B-8984-BA2CFAA5FC9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DB-403B-8984-BA2CFAA5FC9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6A-4D2D-9B6E-009A282642F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6A-4D2D-9B6E-009A282642F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DD-468C-9ADF-24468A238AA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DD-468C-9ADF-24468A238AA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
                  <c:v>0</c:v>
                </c:pt>
                <c:pt idx="1">
                  <c:v>1656.96</c:v>
                </c:pt>
                <c:pt idx="2" formatCode="#,##0.00;&quot;△&quot;#,##0.00">
                  <c:v>0</c:v>
                </c:pt>
                <c:pt idx="3">
                  <c:v>1652.64</c:v>
                </c:pt>
                <c:pt idx="4" formatCode="#,##0.00;&quot;△&quot;#,##0.00">
                  <c:v>0</c:v>
                </c:pt>
              </c:numCache>
            </c:numRef>
          </c:val>
          <c:extLst>
            <c:ext xmlns:c16="http://schemas.microsoft.com/office/drawing/2014/chart" uri="{C3380CC4-5D6E-409C-BE32-E72D297353CC}">
              <c16:uniqueId val="{00000000-6C5E-4966-BA40-1DFC8BB242E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1160.22</c:v>
                </c:pt>
                <c:pt idx="4">
                  <c:v>1141.98</c:v>
                </c:pt>
              </c:numCache>
            </c:numRef>
          </c:val>
          <c:smooth val="0"/>
          <c:extLst>
            <c:ext xmlns:c16="http://schemas.microsoft.com/office/drawing/2014/chart" uri="{C3380CC4-5D6E-409C-BE32-E72D297353CC}">
              <c16:uniqueId val="{00000001-6C5E-4966-BA40-1DFC8BB242E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29.5</c:v>
                </c:pt>
                <c:pt idx="1">
                  <c:v>56.73</c:v>
                </c:pt>
                <c:pt idx="2">
                  <c:v>58.8</c:v>
                </c:pt>
                <c:pt idx="3">
                  <c:v>73.86</c:v>
                </c:pt>
                <c:pt idx="4">
                  <c:v>118.25</c:v>
                </c:pt>
              </c:numCache>
            </c:numRef>
          </c:val>
          <c:extLst>
            <c:ext xmlns:c16="http://schemas.microsoft.com/office/drawing/2014/chart" uri="{C3380CC4-5D6E-409C-BE32-E72D297353CC}">
              <c16:uniqueId val="{00000000-EFE1-4865-AAFE-BDEBFDCE4F4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81.81</c:v>
                </c:pt>
                <c:pt idx="4">
                  <c:v>82.27</c:v>
                </c:pt>
              </c:numCache>
            </c:numRef>
          </c:val>
          <c:smooth val="0"/>
          <c:extLst>
            <c:ext xmlns:c16="http://schemas.microsoft.com/office/drawing/2014/chart" uri="{C3380CC4-5D6E-409C-BE32-E72D297353CC}">
              <c16:uniqueId val="{00000001-EFE1-4865-AAFE-BDEBFDCE4F4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449.71</c:v>
                </c:pt>
                <c:pt idx="1">
                  <c:v>234.67</c:v>
                </c:pt>
                <c:pt idx="2">
                  <c:v>249.31</c:v>
                </c:pt>
                <c:pt idx="3">
                  <c:v>187.56</c:v>
                </c:pt>
                <c:pt idx="4">
                  <c:v>159.74</c:v>
                </c:pt>
              </c:numCache>
            </c:numRef>
          </c:val>
          <c:extLst>
            <c:ext xmlns:c16="http://schemas.microsoft.com/office/drawing/2014/chart" uri="{C3380CC4-5D6E-409C-BE32-E72D297353CC}">
              <c16:uniqueId val="{00000000-974A-4AB5-AC40-A2145DEE3D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193.59</c:v>
                </c:pt>
                <c:pt idx="4">
                  <c:v>194.42</c:v>
                </c:pt>
              </c:numCache>
            </c:numRef>
          </c:val>
          <c:smooth val="0"/>
          <c:extLst>
            <c:ext xmlns:c16="http://schemas.microsoft.com/office/drawing/2014/chart" uri="{C3380CC4-5D6E-409C-BE32-E72D297353CC}">
              <c16:uniqueId val="{00000001-974A-4AB5-AC40-A2145DEE3D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山梨県　身延町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5">
        <f>データ!S6</f>
        <v>10051</v>
      </c>
      <c r="AM8" s="45"/>
      <c r="AN8" s="45"/>
      <c r="AO8" s="45"/>
      <c r="AP8" s="45"/>
      <c r="AQ8" s="45"/>
      <c r="AR8" s="45"/>
      <c r="AS8" s="45"/>
      <c r="AT8" s="44">
        <f>データ!T6</f>
        <v>301.98</v>
      </c>
      <c r="AU8" s="44"/>
      <c r="AV8" s="44"/>
      <c r="AW8" s="44"/>
      <c r="AX8" s="44"/>
      <c r="AY8" s="44"/>
      <c r="AZ8" s="44"/>
      <c r="BA8" s="44"/>
      <c r="BB8" s="44">
        <f>データ!U6</f>
        <v>33.28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27.94</v>
      </c>
      <c r="Q10" s="44"/>
      <c r="R10" s="44"/>
      <c r="S10" s="44"/>
      <c r="T10" s="44"/>
      <c r="U10" s="44"/>
      <c r="V10" s="44"/>
      <c r="W10" s="44">
        <f>データ!Q6</f>
        <v>100</v>
      </c>
      <c r="X10" s="44"/>
      <c r="Y10" s="44"/>
      <c r="Z10" s="44"/>
      <c r="AA10" s="44"/>
      <c r="AB10" s="44"/>
      <c r="AC10" s="44"/>
      <c r="AD10" s="45">
        <f>データ!R6</f>
        <v>2310</v>
      </c>
      <c r="AE10" s="45"/>
      <c r="AF10" s="45"/>
      <c r="AG10" s="45"/>
      <c r="AH10" s="45"/>
      <c r="AI10" s="45"/>
      <c r="AJ10" s="45"/>
      <c r="AK10" s="2"/>
      <c r="AL10" s="45">
        <f>データ!V6</f>
        <v>2777</v>
      </c>
      <c r="AM10" s="45"/>
      <c r="AN10" s="45"/>
      <c r="AO10" s="45"/>
      <c r="AP10" s="45"/>
      <c r="AQ10" s="45"/>
      <c r="AR10" s="45"/>
      <c r="AS10" s="45"/>
      <c r="AT10" s="44">
        <f>データ!W6</f>
        <v>1.65</v>
      </c>
      <c r="AU10" s="44"/>
      <c r="AV10" s="44"/>
      <c r="AW10" s="44"/>
      <c r="AX10" s="44"/>
      <c r="AY10" s="44"/>
      <c r="AZ10" s="44"/>
      <c r="BA10" s="44"/>
      <c r="BB10" s="44">
        <f>データ!X6</f>
        <v>1683.03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120</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【1,156.82】</v>
      </c>
      <c r="I86" s="12" t="str">
        <f>データ!CA6</f>
        <v>【75.33】</v>
      </c>
      <c r="J86" s="12" t="str">
        <f>データ!CL6</f>
        <v>【215.73】</v>
      </c>
      <c r="K86" s="12" t="str">
        <f>データ!CW6</f>
        <v>【43.28】</v>
      </c>
      <c r="L86" s="12" t="str">
        <f>データ!DH6</f>
        <v>【86.21】</v>
      </c>
      <c r="M86" s="12" t="s">
        <v>44</v>
      </c>
      <c r="N86" s="12" t="s">
        <v>45</v>
      </c>
      <c r="O86" s="12" t="str">
        <f>データ!EO6</f>
        <v>【0.11】</v>
      </c>
    </row>
  </sheetData>
  <sheetProtection algorithmName="SHA-512" hashValue="YDqykeTvyRRH8ujFcRF/8cAv8lC8xFGWCFbU0hvttLlfDh2TriqVj1EH8FqGyYuc7UJ9pvx2eJ6b8/n654u8lA==" saltValue="HtkHsZfc7QpmM7I32ZKW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2023</v>
      </c>
      <c r="C6" s="19">
        <f t="shared" ref="C6:X6" si="3">C7</f>
        <v>193658</v>
      </c>
      <c r="D6" s="19">
        <f t="shared" si="3"/>
        <v>47</v>
      </c>
      <c r="E6" s="19">
        <f t="shared" si="3"/>
        <v>17</v>
      </c>
      <c r="F6" s="19">
        <f t="shared" si="3"/>
        <v>4</v>
      </c>
      <c r="G6" s="19">
        <f t="shared" si="3"/>
        <v>0</v>
      </c>
      <c r="H6" s="19" t="str">
        <f t="shared" si="3"/>
        <v>山梨県　身延町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27.94</v>
      </c>
      <c r="Q6" s="20">
        <f t="shared" si="3"/>
        <v>100</v>
      </c>
      <c r="R6" s="20">
        <f t="shared" si="3"/>
        <v>2310</v>
      </c>
      <c r="S6" s="20">
        <f t="shared" si="3"/>
        <v>10051</v>
      </c>
      <c r="T6" s="20">
        <f t="shared" si="3"/>
        <v>301.98</v>
      </c>
      <c r="U6" s="20">
        <f t="shared" si="3"/>
        <v>33.28</v>
      </c>
      <c r="V6" s="20">
        <f t="shared" si="3"/>
        <v>2777</v>
      </c>
      <c r="W6" s="20">
        <f t="shared" si="3"/>
        <v>1.65</v>
      </c>
      <c r="X6" s="20">
        <f t="shared" si="3"/>
        <v>1683.03</v>
      </c>
      <c r="Y6" s="21">
        <f>IF(Y7="",NA(),Y7)</f>
        <v>81.760000000000005</v>
      </c>
      <c r="Z6" s="21">
        <f t="shared" ref="Z6:AH6" si="4">IF(Z7="",NA(),Z7)</f>
        <v>99.4</v>
      </c>
      <c r="AA6" s="21">
        <f t="shared" si="4"/>
        <v>92.67</v>
      </c>
      <c r="AB6" s="21">
        <f t="shared" si="4"/>
        <v>98.72</v>
      </c>
      <c r="AC6" s="21">
        <f t="shared" si="4"/>
        <v>105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1656.96</v>
      </c>
      <c r="BH6" s="20">
        <f t="shared" si="7"/>
        <v>0</v>
      </c>
      <c r="BI6" s="21">
        <f t="shared" si="7"/>
        <v>1652.64</v>
      </c>
      <c r="BJ6" s="20">
        <f t="shared" si="7"/>
        <v>0</v>
      </c>
      <c r="BK6" s="21">
        <f t="shared" si="7"/>
        <v>1206.79</v>
      </c>
      <c r="BL6" s="21">
        <f t="shared" si="7"/>
        <v>1258.43</v>
      </c>
      <c r="BM6" s="21">
        <f t="shared" si="7"/>
        <v>1163.75</v>
      </c>
      <c r="BN6" s="21">
        <f t="shared" si="7"/>
        <v>1160.22</v>
      </c>
      <c r="BO6" s="21">
        <f t="shared" si="7"/>
        <v>1141.98</v>
      </c>
      <c r="BP6" s="20" t="str">
        <f>IF(BP7="","",IF(BP7="-","【-】","【"&amp;SUBSTITUTE(TEXT(BP7,"#,##0.00"),"-","△")&amp;"】"))</f>
        <v>【1,156.82】</v>
      </c>
      <c r="BQ6" s="21">
        <f>IF(BQ7="",NA(),BQ7)</f>
        <v>29.5</v>
      </c>
      <c r="BR6" s="21">
        <f t="shared" ref="BR6:BZ6" si="8">IF(BR7="",NA(),BR7)</f>
        <v>56.73</v>
      </c>
      <c r="BS6" s="21">
        <f t="shared" si="8"/>
        <v>58.8</v>
      </c>
      <c r="BT6" s="21">
        <f t="shared" si="8"/>
        <v>73.86</v>
      </c>
      <c r="BU6" s="21">
        <f t="shared" si="8"/>
        <v>118.25</v>
      </c>
      <c r="BV6" s="21">
        <f t="shared" si="8"/>
        <v>71.84</v>
      </c>
      <c r="BW6" s="21">
        <f t="shared" si="8"/>
        <v>73.36</v>
      </c>
      <c r="BX6" s="21">
        <f t="shared" si="8"/>
        <v>72.599999999999994</v>
      </c>
      <c r="BY6" s="21">
        <f t="shared" si="8"/>
        <v>81.81</v>
      </c>
      <c r="BZ6" s="21">
        <f t="shared" si="8"/>
        <v>82.27</v>
      </c>
      <c r="CA6" s="20" t="str">
        <f>IF(CA7="","",IF(CA7="-","【-】","【"&amp;SUBSTITUTE(TEXT(CA7,"#,##0.00"),"-","△")&amp;"】"))</f>
        <v>【75.33】</v>
      </c>
      <c r="CB6" s="21">
        <f>IF(CB7="",NA(),CB7)</f>
        <v>449.71</v>
      </c>
      <c r="CC6" s="21">
        <f t="shared" ref="CC6:CK6" si="9">IF(CC7="",NA(),CC7)</f>
        <v>234.67</v>
      </c>
      <c r="CD6" s="21">
        <f t="shared" si="9"/>
        <v>249.31</v>
      </c>
      <c r="CE6" s="21">
        <f t="shared" si="9"/>
        <v>187.56</v>
      </c>
      <c r="CF6" s="21">
        <f t="shared" si="9"/>
        <v>159.74</v>
      </c>
      <c r="CG6" s="21">
        <f t="shared" si="9"/>
        <v>228.47</v>
      </c>
      <c r="CH6" s="21">
        <f t="shared" si="9"/>
        <v>224.88</v>
      </c>
      <c r="CI6" s="21">
        <f t="shared" si="9"/>
        <v>228.64</v>
      </c>
      <c r="CJ6" s="21">
        <f t="shared" si="9"/>
        <v>193.59</v>
      </c>
      <c r="CK6" s="21">
        <f t="shared" si="9"/>
        <v>194.42</v>
      </c>
      <c r="CL6" s="20" t="str">
        <f>IF(CL7="","",IF(CL7="-","【-】","【"&amp;SUBSTITUTE(TEXT(CL7,"#,##0.00"),"-","△")&amp;"】"))</f>
        <v>【215.73】</v>
      </c>
      <c r="CM6" s="21">
        <f>IF(CM7="",NA(),CM7)</f>
        <v>26.14</v>
      </c>
      <c r="CN6" s="21">
        <f t="shared" ref="CN6:CV6" si="10">IF(CN7="",NA(),CN7)</f>
        <v>26.28</v>
      </c>
      <c r="CO6" s="21">
        <f t="shared" si="10"/>
        <v>23.64</v>
      </c>
      <c r="CP6" s="21">
        <f t="shared" si="10"/>
        <v>23.53</v>
      </c>
      <c r="CQ6" s="21">
        <f t="shared" si="10"/>
        <v>31.25</v>
      </c>
      <c r="CR6" s="21">
        <f t="shared" si="10"/>
        <v>42.47</v>
      </c>
      <c r="CS6" s="21">
        <f t="shared" si="10"/>
        <v>42.4</v>
      </c>
      <c r="CT6" s="21">
        <f t="shared" si="10"/>
        <v>42.28</v>
      </c>
      <c r="CU6" s="21">
        <f t="shared" si="10"/>
        <v>45.3</v>
      </c>
      <c r="CV6" s="21">
        <f t="shared" si="10"/>
        <v>45.6</v>
      </c>
      <c r="CW6" s="20" t="str">
        <f>IF(CW7="","",IF(CW7="-","【-】","【"&amp;SUBSTITUTE(TEXT(CW7,"#,##0.00"),"-","△")&amp;"】"))</f>
        <v>【43.28】</v>
      </c>
      <c r="CX6" s="21">
        <f>IF(CX7="",NA(),CX7)</f>
        <v>80.180000000000007</v>
      </c>
      <c r="CY6" s="21">
        <f t="shared" ref="CY6:DG6" si="11">IF(CY7="",NA(),CY7)</f>
        <v>80.78</v>
      </c>
      <c r="CZ6" s="21">
        <f t="shared" si="11"/>
        <v>81</v>
      </c>
      <c r="DA6" s="21">
        <f t="shared" si="11"/>
        <v>82.54</v>
      </c>
      <c r="DB6" s="21">
        <f t="shared" si="11"/>
        <v>82.21</v>
      </c>
      <c r="DC6" s="21">
        <f t="shared" si="11"/>
        <v>83.75</v>
      </c>
      <c r="DD6" s="21">
        <f t="shared" si="11"/>
        <v>84.19</v>
      </c>
      <c r="DE6" s="21">
        <f t="shared" si="11"/>
        <v>84.34</v>
      </c>
      <c r="DF6" s="21">
        <f t="shared" si="11"/>
        <v>88.37</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0.22</v>
      </c>
      <c r="EN6" s="21">
        <f t="shared" si="14"/>
        <v>0.17</v>
      </c>
      <c r="EO6" s="20" t="str">
        <f>IF(EO7="","",IF(EO7="-","【-】","【"&amp;SUBSTITUTE(TEXT(EO7,"#,##0.00"),"-","△")&amp;"】"))</f>
        <v>【0.11】</v>
      </c>
    </row>
    <row r="7" spans="1:145" s="22" customFormat="1" x14ac:dyDescent="0.2">
      <c r="A7" s="14"/>
      <c r="B7" s="23">
        <v>2023</v>
      </c>
      <c r="C7" s="23">
        <v>193658</v>
      </c>
      <c r="D7" s="23">
        <v>47</v>
      </c>
      <c r="E7" s="23">
        <v>17</v>
      </c>
      <c r="F7" s="23">
        <v>4</v>
      </c>
      <c r="G7" s="23">
        <v>0</v>
      </c>
      <c r="H7" s="23" t="s">
        <v>99</v>
      </c>
      <c r="I7" s="23" t="s">
        <v>100</v>
      </c>
      <c r="J7" s="23" t="s">
        <v>101</v>
      </c>
      <c r="K7" s="23" t="s">
        <v>102</v>
      </c>
      <c r="L7" s="23" t="s">
        <v>103</v>
      </c>
      <c r="M7" s="23" t="s">
        <v>104</v>
      </c>
      <c r="N7" s="24" t="s">
        <v>105</v>
      </c>
      <c r="O7" s="24" t="s">
        <v>106</v>
      </c>
      <c r="P7" s="24">
        <v>27.94</v>
      </c>
      <c r="Q7" s="24">
        <v>100</v>
      </c>
      <c r="R7" s="24">
        <v>2310</v>
      </c>
      <c r="S7" s="24">
        <v>10051</v>
      </c>
      <c r="T7" s="24">
        <v>301.98</v>
      </c>
      <c r="U7" s="24">
        <v>33.28</v>
      </c>
      <c r="V7" s="24">
        <v>2777</v>
      </c>
      <c r="W7" s="24">
        <v>1.65</v>
      </c>
      <c r="X7" s="24">
        <v>1683.03</v>
      </c>
      <c r="Y7" s="24">
        <v>81.760000000000005</v>
      </c>
      <c r="Z7" s="24">
        <v>99.4</v>
      </c>
      <c r="AA7" s="24">
        <v>92.67</v>
      </c>
      <c r="AB7" s="24">
        <v>98.72</v>
      </c>
      <c r="AC7" s="24">
        <v>105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1656.96</v>
      </c>
      <c r="BH7" s="24">
        <v>0</v>
      </c>
      <c r="BI7" s="24">
        <v>1652.64</v>
      </c>
      <c r="BJ7" s="24">
        <v>0</v>
      </c>
      <c r="BK7" s="24">
        <v>1206.79</v>
      </c>
      <c r="BL7" s="24">
        <v>1258.43</v>
      </c>
      <c r="BM7" s="24">
        <v>1163.75</v>
      </c>
      <c r="BN7" s="24">
        <v>1160.22</v>
      </c>
      <c r="BO7" s="24">
        <v>1141.98</v>
      </c>
      <c r="BP7" s="24">
        <v>1156.82</v>
      </c>
      <c r="BQ7" s="24">
        <v>29.5</v>
      </c>
      <c r="BR7" s="24">
        <v>56.73</v>
      </c>
      <c r="BS7" s="24">
        <v>58.8</v>
      </c>
      <c r="BT7" s="24">
        <v>73.86</v>
      </c>
      <c r="BU7" s="24">
        <v>118.25</v>
      </c>
      <c r="BV7" s="24">
        <v>71.84</v>
      </c>
      <c r="BW7" s="24">
        <v>73.36</v>
      </c>
      <c r="BX7" s="24">
        <v>72.599999999999994</v>
      </c>
      <c r="BY7" s="24">
        <v>81.81</v>
      </c>
      <c r="BZ7" s="24">
        <v>82.27</v>
      </c>
      <c r="CA7" s="24">
        <v>75.33</v>
      </c>
      <c r="CB7" s="24">
        <v>449.71</v>
      </c>
      <c r="CC7" s="24">
        <v>234.67</v>
      </c>
      <c r="CD7" s="24">
        <v>249.31</v>
      </c>
      <c r="CE7" s="24">
        <v>187.56</v>
      </c>
      <c r="CF7" s="24">
        <v>159.74</v>
      </c>
      <c r="CG7" s="24">
        <v>228.47</v>
      </c>
      <c r="CH7" s="24">
        <v>224.88</v>
      </c>
      <c r="CI7" s="24">
        <v>228.64</v>
      </c>
      <c r="CJ7" s="24">
        <v>193.59</v>
      </c>
      <c r="CK7" s="24">
        <v>194.42</v>
      </c>
      <c r="CL7" s="24">
        <v>215.73</v>
      </c>
      <c r="CM7" s="24">
        <v>26.14</v>
      </c>
      <c r="CN7" s="24">
        <v>26.28</v>
      </c>
      <c r="CO7" s="24">
        <v>23.64</v>
      </c>
      <c r="CP7" s="24">
        <v>23.53</v>
      </c>
      <c r="CQ7" s="24">
        <v>31.25</v>
      </c>
      <c r="CR7" s="24">
        <v>42.47</v>
      </c>
      <c r="CS7" s="24">
        <v>42.4</v>
      </c>
      <c r="CT7" s="24">
        <v>42.28</v>
      </c>
      <c r="CU7" s="24">
        <v>45.3</v>
      </c>
      <c r="CV7" s="24">
        <v>45.6</v>
      </c>
      <c r="CW7" s="24">
        <v>43.28</v>
      </c>
      <c r="CX7" s="24">
        <v>80.180000000000007</v>
      </c>
      <c r="CY7" s="24">
        <v>80.78</v>
      </c>
      <c r="CZ7" s="24">
        <v>81</v>
      </c>
      <c r="DA7" s="24">
        <v>82.54</v>
      </c>
      <c r="DB7" s="24">
        <v>82.21</v>
      </c>
      <c r="DC7" s="24">
        <v>83.75</v>
      </c>
      <c r="DD7" s="24">
        <v>84.19</v>
      </c>
      <c r="DE7" s="24">
        <v>84.34</v>
      </c>
      <c r="DF7" s="24">
        <v>88.37</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0.22</v>
      </c>
      <c r="EN7" s="24">
        <v>0.17</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112</v>
      </c>
    </row>
    <row r="12" spans="1:145" x14ac:dyDescent="0.2">
      <c r="B12">
        <v>1</v>
      </c>
      <c r="C12">
        <v>1</v>
      </c>
      <c r="D12">
        <v>2</v>
      </c>
      <c r="E12">
        <v>3</v>
      </c>
      <c r="F12">
        <v>4</v>
      </c>
      <c r="G12" t="s">
        <v>113</v>
      </c>
    </row>
    <row r="13" spans="1:145" x14ac:dyDescent="0.2">
      <c r="B13" t="s">
        <v>114</v>
      </c>
      <c r="C13" t="s">
        <v>115</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2025-01-24T07:31:06Z</dcterms:created>
  <dcterms:modified xsi:type="dcterms:W3CDTF">2025-02-17T05:44:14Z</dcterms:modified>
  <cp:category/>
</cp:coreProperties>
</file>