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-masahito\Desktop\"/>
    </mc:Choice>
  </mc:AlternateContent>
  <workbookProtection workbookAlgorithmName="SHA-512" workbookHashValue="kF08uumqyA3WbVWjBOd9ltMlOPHRUxCik1NIxxPe1k+Q2KQxIazsMn+grtOQ8caMob3m1fsX/qaEWfv8ctCFbA==" workbookSaltValue="OMF05a5vf94GiaC3UXzvEw==" workbookSpinCount="100000" lockStructure="1"/>
  <bookViews>
    <workbookView xWindow="-108" yWindow="-108" windowWidth="30936" windowHeight="16776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BB10" i="4"/>
  <c r="AL10" i="4"/>
  <c r="BB8" i="4"/>
  <c r="AT8" i="4"/>
  <c r="AL8" i="4"/>
  <c r="AD8" i="4"/>
  <c r="P8" i="4"/>
  <c r="B8" i="4"/>
  <c r="B6" i="4"/>
</calcChain>
</file>

<file path=xl/sharedStrings.xml><?xml version="1.0" encoding="utf-8"?>
<sst xmlns="http://schemas.openxmlformats.org/spreadsheetml/2006/main" count="233" uniqueCount="115">
  <si>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</si>
  <si>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</si>
  <si>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</si>
  <si>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</si>
  <si>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</si>
  <si>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</si>
  <si>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</si>
  <si>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</si>
  <si>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</si>
  <si>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</si>
  <si>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</si>
  <si>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</si>
  <si>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</si>
  <si>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</si>
  <si>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</si>
  <si>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</si>
  <si>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</si>
  <si>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</si>
  <si>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</si>
  <si>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</si>
  <si>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</si>
  <si>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</si>
  <si>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</si>
  <si>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</si>
  <si>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</si>
  <si>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</si>
  <si>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</si>
  <si>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</si>
  <si>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</si>
  <si>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</si>
  <si>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</si>
  <si>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</si>
  <si>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</si>
  <si>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</si>
  <si>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</si>
  <si>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</si>
  <si>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</si>
  <si>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</si>
  <si>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</si>
  <si>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</si>
  <si>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</si>
  <si>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</si>
  <si>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</si>
  <si>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</si>
  <si>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</si>
  <si>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</si>
  <si>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</si>
  <si>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</si>
  <si>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</si>
  <si>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</si>
  <si>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</si>
  <si>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</si>
  <si>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</si>
  <si>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</si>
  <si>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</si>
  <si>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</si>
  <si>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</si>
  <si>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</si>
  <si>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</si>
  <si>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</si>
  <si>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</si>
  <si>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</si>
  <si>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</si>
  <si>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</si>
  <si>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</si>
  <si>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</si>
  <si>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</si>
  <si>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</si>
  <si>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</si>
  <si>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</si>
  <si>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</si>
  <si>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</si>
  <si>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</si>
  <si>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</si>
  <si>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</si>
  <si>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</si>
  <si>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</si>
  <si>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</si>
  <si>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</si>
  <si>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</si>
  <si>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</si>
  <si>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</si>
  <si>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</si>
  <si>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</si>
  <si>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</si>
  <si>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</si>
  <si>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</si>
  <si>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</si>
  <si>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</si>
  <si>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</si>
  <si>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</si>
  <si>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</si>
  <si>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</si>
  <si>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</si>
  <si>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山中湖村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</si>
  <si>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</si>
  <si>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</si>
  <si>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</si>
  <si>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</si>
  <si>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</si>
  <si>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</si>
  <si>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</si>
  <si>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</si>
  <si>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</si>
  <si>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</si>
  <si>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</si>
  <si>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</si>
  <si>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</si>
  <si>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</si>
  <si>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</si>
  <si>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</si>
  <si>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</si>
  <si>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管路施設においては、大規模な更新を行っていない状況にある。今後は、経営戦略や各種計画に基づき、計画的かつ効率的な水道施設全体の更新を行う予定である。</t>
    <rPh sb="0" eb="4">
      <t>カンロシセツ</t>
    </rPh>
    <rPh sb="10" eb="13">
      <t>ダイキボ</t>
    </rPh>
    <rPh sb="14" eb="16">
      <t>コウシン</t>
    </rPh>
    <rPh sb="17" eb="18">
      <t>オコナ</t>
    </rPh>
    <rPh sb="23" eb="25">
      <t>ジョウキョウ</t>
    </rPh>
    <rPh sb="29" eb="31">
      <t>コンゴ</t>
    </rPh>
    <rPh sb="33" eb="37">
      <t>ケイエイセンリャク</t>
    </rPh>
    <rPh sb="38" eb="40">
      <t>カクシュ</t>
    </rPh>
    <rPh sb="40" eb="42">
      <t>ケイカク</t>
    </rPh>
    <rPh sb="43" eb="44">
      <t>モト</t>
    </rPh>
    <rPh sb="47" eb="50">
      <t>ケイカクテキ</t>
    </rPh>
    <rPh sb="52" eb="55">
      <t>コウリツテキ</t>
    </rPh>
    <rPh sb="56" eb="58">
      <t>スイドウ</t>
    </rPh>
    <rPh sb="58" eb="60">
      <t>シセツ</t>
    </rPh>
    <rPh sb="60" eb="62">
      <t>ゼンタイ</t>
    </rPh>
    <rPh sb="63" eb="65">
      <t>コウシン</t>
    </rPh>
    <rPh sb="66" eb="67">
      <t>オコナ</t>
    </rPh>
    <rPh sb="68" eb="70">
      <t>ヨテイ</t>
    </rPh>
    <phoneticPr fontId="4"/>
  </si>
  <si>
    <r>
      <t>①100％未満であり減少傾向にあることから、費用の削減を主とした経営改善が必要である。
④大規模更新を行っていないため、類似団体より低い数値が続いている。
⑤類似団体と同程度の数値であるが、100％を下回っており、料金等の見直しを含めた対策が必要である。
⑥類似団体と比較して低い水準にあるが、増加傾向にあるため今後の動向を注視する。
⑦観光地であることから、季節による需要の大きな変動があるため、類似団体を下回っている。
⑧類似団体より高い数値を維持</t>
    </r>
    <r>
      <rPr>
        <sz val="11"/>
        <rFont val="ＭＳ ゴシック"/>
        <family val="3"/>
        <charset val="128"/>
      </rPr>
      <t>し</t>
    </r>
    <r>
      <rPr>
        <sz val="11"/>
        <color theme="1"/>
        <rFont val="ＭＳ ゴシック"/>
        <family val="3"/>
        <charset val="128"/>
      </rPr>
      <t>ているが、漏水調査を継続して実施し、有収率の向上を図る必要がある。</t>
    </r>
    <rPh sb="5" eb="7">
      <t>ミマン</t>
    </rPh>
    <rPh sb="10" eb="14">
      <t>ゲンショウケイコウ</t>
    </rPh>
    <rPh sb="22" eb="24">
      <t>ヒヨウ</t>
    </rPh>
    <rPh sb="25" eb="27">
      <t>サクゲン</t>
    </rPh>
    <rPh sb="28" eb="29">
      <t>シュ</t>
    </rPh>
    <rPh sb="32" eb="36">
      <t>ケイエイカイゼン</t>
    </rPh>
    <rPh sb="37" eb="39">
      <t>ヒツヨウ</t>
    </rPh>
    <rPh sb="45" eb="48">
      <t>ダイキボ</t>
    </rPh>
    <rPh sb="48" eb="50">
      <t>コウシン</t>
    </rPh>
    <rPh sb="51" eb="52">
      <t>オコナ</t>
    </rPh>
    <rPh sb="129" eb="133">
      <t>ルイジダンタイ</t>
    </rPh>
    <rPh sb="134" eb="136">
      <t>ヒカク</t>
    </rPh>
    <rPh sb="138" eb="139">
      <t>ヒク</t>
    </rPh>
    <rPh sb="140" eb="142">
      <t>スイジュン</t>
    </rPh>
    <rPh sb="147" eb="151">
      <t>ゾウカケイコウ</t>
    </rPh>
    <rPh sb="156" eb="158">
      <t>コンゴ</t>
    </rPh>
    <rPh sb="159" eb="161">
      <t>ドウコウ</t>
    </rPh>
    <rPh sb="162" eb="164">
      <t>チュウシ</t>
    </rPh>
    <rPh sb="169" eb="172">
      <t>カンコウチ</t>
    </rPh>
    <rPh sb="180" eb="182">
      <t>キセツ</t>
    </rPh>
    <rPh sb="185" eb="187">
      <t>ジュヨウ</t>
    </rPh>
    <rPh sb="188" eb="189">
      <t>オオ</t>
    </rPh>
    <rPh sb="191" eb="193">
      <t>ヘンドウ</t>
    </rPh>
    <rPh sb="199" eb="203">
      <t>ルイジダンタイ</t>
    </rPh>
    <rPh sb="204" eb="206">
      <t>シタマワ</t>
    </rPh>
    <rPh sb="213" eb="217">
      <t>ルイジダンタイ</t>
    </rPh>
    <rPh sb="219" eb="220">
      <t>タカ</t>
    </rPh>
    <rPh sb="221" eb="223">
      <t>スウチ</t>
    </rPh>
    <rPh sb="224" eb="226">
      <t>イジ</t>
    </rPh>
    <rPh sb="232" eb="236">
      <t>ロウスイチョウサ</t>
    </rPh>
    <rPh sb="237" eb="239">
      <t>ケイゾク</t>
    </rPh>
    <rPh sb="241" eb="243">
      <t>ジッシ</t>
    </rPh>
    <rPh sb="245" eb="248">
      <t>ユウシュウリツ</t>
    </rPh>
    <rPh sb="249" eb="251">
      <t>コウジョウ</t>
    </rPh>
    <rPh sb="252" eb="253">
      <t>ハカ</t>
    </rPh>
    <rPh sb="254" eb="256">
      <t>ヒツヨウ</t>
    </rPh>
    <phoneticPr fontId="4"/>
  </si>
  <si>
    <r>
      <t>各種数値から全体的に、料金収入の増加や費用の削減等の経営改善に取り組む必要がある。
管路施設の老朽化や人口減少等の各種課題を踏まえた経営戦略の</t>
    </r>
    <r>
      <rPr>
        <sz val="11"/>
        <rFont val="ＭＳ ゴシック"/>
        <family val="3"/>
        <charset val="128"/>
      </rPr>
      <t>改定</t>
    </r>
    <r>
      <rPr>
        <sz val="11"/>
        <color theme="1"/>
        <rFont val="ＭＳ ゴシック"/>
        <family val="3"/>
        <charset val="128"/>
      </rPr>
      <t>を行い、長期的な視点での事業実施が求められる。</t>
    </r>
    <rPh sb="0" eb="2">
      <t>カクシュ</t>
    </rPh>
    <rPh sb="2" eb="4">
      <t>スウチ</t>
    </rPh>
    <rPh sb="6" eb="9">
      <t>ゼンタイテキ</t>
    </rPh>
    <rPh sb="11" eb="13">
      <t>リョウキン</t>
    </rPh>
    <rPh sb="13" eb="15">
      <t>シュウニュウ</t>
    </rPh>
    <rPh sb="16" eb="18">
      <t>ゾウカ</t>
    </rPh>
    <rPh sb="19" eb="21">
      <t>ヒヨウ</t>
    </rPh>
    <rPh sb="22" eb="24">
      <t>サクゲン</t>
    </rPh>
    <rPh sb="24" eb="25">
      <t>トウ</t>
    </rPh>
    <rPh sb="26" eb="28">
      <t>ケイエイ</t>
    </rPh>
    <rPh sb="28" eb="30">
      <t>カイゼン</t>
    </rPh>
    <rPh sb="31" eb="32">
      <t>ト</t>
    </rPh>
    <rPh sb="33" eb="34">
      <t>ク</t>
    </rPh>
    <rPh sb="35" eb="37">
      <t>ヒツヨウ</t>
    </rPh>
    <rPh sb="42" eb="46">
      <t>カンロシセツ</t>
    </rPh>
    <rPh sb="47" eb="50">
      <t>ロウキュウカ</t>
    </rPh>
    <rPh sb="51" eb="55">
      <t>ジンコウゲンショウ</t>
    </rPh>
    <rPh sb="55" eb="56">
      <t>トウ</t>
    </rPh>
    <rPh sb="57" eb="59">
      <t>カクシュ</t>
    </rPh>
    <rPh sb="59" eb="61">
      <t>カダイ</t>
    </rPh>
    <rPh sb="62" eb="63">
      <t>フ</t>
    </rPh>
    <rPh sb="66" eb="70">
      <t>ケイエイセンリャク</t>
    </rPh>
    <rPh sb="71" eb="73">
      <t>カイテイ</t>
    </rPh>
    <rPh sb="74" eb="75">
      <t>オコナ</t>
    </rPh>
    <rPh sb="77" eb="80">
      <t>チョウキテキ</t>
    </rPh>
    <rPh sb="81" eb="83">
      <t>シテン</t>
    </rPh>
    <rPh sb="85" eb="89">
      <t>ジギョウジッシ</t>
    </rPh>
    <rPh sb="90" eb="91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</si>
</sst>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F-46B4-8979-CE14B743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0.52</c:v>
                </c:pt>
                <c:pt idx="2">
                  <c:v>1.48</c:v>
                </c:pt>
                <c:pt idx="3">
                  <c:v>0.45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F-46B4-8979-CE14B743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41.79</c:v>
                </c:pt>
                <c:pt idx="1">
                  <c:v>41.97</c:v>
                </c:pt>
                <c:pt idx="2">
                  <c:v>33.1</c:v>
                </c:pt>
                <c:pt idx="3">
                  <c:v>41.84</c:v>
                </c:pt>
                <c:pt idx="4">
                  <c:v>36.619999999999997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E-40A8-B245-7FC8A54AA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56.41</c:v>
                </c:pt>
                <c:pt idx="1">
                  <c:v>54.9</c:v>
                </c:pt>
                <c:pt idx="2">
                  <c:v>55.7</c:v>
                </c:pt>
                <c:pt idx="3">
                  <c:v>54.87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E-40A8-B245-7FC8A54AA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85.35</c:v>
                </c:pt>
                <c:pt idx="3">
                  <c:v>77.05</c:v>
                </c:pt>
                <c:pt idx="4">
                  <c:v>84.69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E-490E-ACE6-299E04192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75.12</c:v>
                </c:pt>
                <c:pt idx="1">
                  <c:v>74.27</c:v>
                </c:pt>
                <c:pt idx="2">
                  <c:v>71.81</c:v>
                </c:pt>
                <c:pt idx="3">
                  <c:v>71.819999999999993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E-490E-ACE6-299E04192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64.38</c:v>
                </c:pt>
                <c:pt idx="1">
                  <c:v>61.01</c:v>
                </c:pt>
                <c:pt idx="2">
                  <c:v>56.79</c:v>
                </c:pt>
                <c:pt idx="3">
                  <c:v>56.24</c:v>
                </c:pt>
                <c:pt idx="4">
                  <c:v>53.75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A-46CE-AD46-621AFEAD0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75.010000000000005</c:v>
                </c:pt>
                <c:pt idx="1">
                  <c:v>72.760000000000005</c:v>
                </c:pt>
                <c:pt idx="2">
                  <c:v>82.57</c:v>
                </c:pt>
                <c:pt idx="3">
                  <c:v>81.17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5A-46CE-AD46-621AFEAD0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5-4433-BF63-8785545A2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5-4433-BF63-8785545A2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D-4EFC-95EC-AC53A313E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D-4EFC-95EC-AC53A313E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4-472A-8546-37C4202D4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4-472A-8546-37C4202D4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E-4A66-888B-1090B352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E-4A66-888B-1090B352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621.62</c:v>
                </c:pt>
                <c:pt idx="1">
                  <c:v>560.98</c:v>
                </c:pt>
                <c:pt idx="2">
                  <c:v>557.86</c:v>
                </c:pt>
                <c:pt idx="3">
                  <c:v>478.52</c:v>
                </c:pt>
                <c:pt idx="4">
                  <c:v>367.38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0-4581-A290-B3B2AC6D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1168.7</c:v>
                </c:pt>
                <c:pt idx="1">
                  <c:v>1245.46</c:v>
                </c:pt>
                <c:pt idx="2">
                  <c:v>834.1</c:v>
                </c:pt>
                <c:pt idx="3">
                  <c:v>853.42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581-A290-B3B2AC6D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63.79</c:v>
                </c:pt>
                <c:pt idx="1">
                  <c:v>60.04</c:v>
                </c:pt>
                <c:pt idx="2">
                  <c:v>54.14</c:v>
                </c:pt>
                <c:pt idx="3">
                  <c:v>55.52</c:v>
                </c:pt>
                <c:pt idx="4">
                  <c:v>52.45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8-4A21-80B4-ED315E75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53.59</c:v>
                </c:pt>
                <c:pt idx="1">
                  <c:v>51.08</c:v>
                </c:pt>
                <c:pt idx="2">
                  <c:v>64.44</c:v>
                </c:pt>
                <c:pt idx="3">
                  <c:v>60.53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8-4A21-80B4-ED315E75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109.43</c:v>
                </c:pt>
                <c:pt idx="2">
                  <c:v>133.09</c:v>
                </c:pt>
                <c:pt idx="3">
                  <c:v>112.78</c:v>
                </c:pt>
                <c:pt idx="4">
                  <c:v>134.76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0-47C1-8331-F3AA3FE8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259.79000000000002</c:v>
                </c:pt>
                <c:pt idx="1">
                  <c:v>262.13</c:v>
                </c:pt>
                <c:pt idx="2">
                  <c:v>197.14</c:v>
                </c:pt>
                <c:pt idx="3">
                  <c:v>210.72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0-47C1-8331-F3AA3FE8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P53" zoomScale="90" zoomScaleNormal="90" workbookViewId="0">
      <selection activeCell="BL64" sqref="BL64:BZ6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7" t="str">
        <f>データ!H6</f>
        <v>山梨県　山中湖村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2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5751</v>
      </c>
      <c r="AM8" s="60"/>
      <c r="AN8" s="60"/>
      <c r="AO8" s="60"/>
      <c r="AP8" s="60"/>
      <c r="AQ8" s="60"/>
      <c r="AR8" s="60"/>
      <c r="AS8" s="60"/>
      <c r="AT8" s="36">
        <f>データ!$S$6</f>
        <v>53.05</v>
      </c>
      <c r="AU8" s="36"/>
      <c r="AV8" s="36"/>
      <c r="AW8" s="36"/>
      <c r="AX8" s="36"/>
      <c r="AY8" s="36"/>
      <c r="AZ8" s="36"/>
      <c r="BA8" s="36"/>
      <c r="BB8" s="36">
        <f>データ!$T$6</f>
        <v>108.41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2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87.07</v>
      </c>
      <c r="Q10" s="36"/>
      <c r="R10" s="36"/>
      <c r="S10" s="36"/>
      <c r="T10" s="36"/>
      <c r="U10" s="36"/>
      <c r="V10" s="36"/>
      <c r="W10" s="60">
        <f>データ!$Q$6</f>
        <v>858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4969</v>
      </c>
      <c r="AM10" s="60"/>
      <c r="AN10" s="60"/>
      <c r="AO10" s="60"/>
      <c r="AP10" s="60"/>
      <c r="AQ10" s="60"/>
      <c r="AR10" s="60"/>
      <c r="AS10" s="60"/>
      <c r="AT10" s="36">
        <f>データ!$V$6</f>
        <v>6.86</v>
      </c>
      <c r="AU10" s="36"/>
      <c r="AV10" s="36"/>
      <c r="AW10" s="36"/>
      <c r="AX10" s="36"/>
      <c r="AY10" s="36"/>
      <c r="AZ10" s="36"/>
      <c r="BA10" s="36"/>
      <c r="BB10" s="36">
        <f>データ!$W$6</f>
        <v>724.34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2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2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113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112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2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2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114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5cPo5XFs8eI4b12LMYrToCL16GIEt4L5G1XWvVrDP+G+GUC90axvjPt2Dw7eO89oEt1j+vvS9frg1QqPbfiHXg==" saltValue="z+JRKwH8EnYHTxPnH5nfN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27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54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55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56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57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58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59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60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61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62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63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64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19" t="s">
        <v>77</v>
      </c>
      <c r="T5" s="19" t="s">
        <v>78</v>
      </c>
      <c r="U5" s="19" t="s">
        <v>79</v>
      </c>
      <c r="V5" s="19" t="s">
        <v>80</v>
      </c>
      <c r="W5" s="19" t="s">
        <v>81</v>
      </c>
      <c r="X5" s="19" t="s">
        <v>82</v>
      </c>
      <c r="Y5" s="19" t="s">
        <v>83</v>
      </c>
      <c r="Z5" s="19" t="s">
        <v>84</v>
      </c>
      <c r="AA5" s="19" t="s">
        <v>85</v>
      </c>
      <c r="AB5" s="19" t="s">
        <v>86</v>
      </c>
      <c r="AC5" s="19" t="s">
        <v>87</v>
      </c>
      <c r="AD5" s="19" t="s">
        <v>88</v>
      </c>
      <c r="AE5" s="19" t="s">
        <v>89</v>
      </c>
      <c r="AF5" s="19" t="s">
        <v>90</v>
      </c>
      <c r="AG5" s="19" t="s">
        <v>91</v>
      </c>
      <c r="AH5" s="19" t="s">
        <v>29</v>
      </c>
      <c r="AI5" s="19" t="s">
        <v>82</v>
      </c>
      <c r="AJ5" s="19" t="s">
        <v>83</v>
      </c>
      <c r="AK5" s="19" t="s">
        <v>84</v>
      </c>
      <c r="AL5" s="19" t="s">
        <v>85</v>
      </c>
      <c r="AM5" s="19" t="s">
        <v>86</v>
      </c>
      <c r="AN5" s="19" t="s">
        <v>87</v>
      </c>
      <c r="AO5" s="19" t="s">
        <v>88</v>
      </c>
      <c r="AP5" s="19" t="s">
        <v>89</v>
      </c>
      <c r="AQ5" s="19" t="s">
        <v>90</v>
      </c>
      <c r="AR5" s="19" t="s">
        <v>91</v>
      </c>
      <c r="AS5" s="19" t="s">
        <v>92</v>
      </c>
      <c r="AT5" s="19" t="s">
        <v>82</v>
      </c>
      <c r="AU5" s="19" t="s">
        <v>83</v>
      </c>
      <c r="AV5" s="19" t="s">
        <v>84</v>
      </c>
      <c r="AW5" s="19" t="s">
        <v>85</v>
      </c>
      <c r="AX5" s="19" t="s">
        <v>86</v>
      </c>
      <c r="AY5" s="19" t="s">
        <v>87</v>
      </c>
      <c r="AZ5" s="19" t="s">
        <v>88</v>
      </c>
      <c r="BA5" s="19" t="s">
        <v>89</v>
      </c>
      <c r="BB5" s="19" t="s">
        <v>90</v>
      </c>
      <c r="BC5" s="19" t="s">
        <v>91</v>
      </c>
      <c r="BD5" s="19" t="s">
        <v>92</v>
      </c>
      <c r="BE5" s="19" t="s">
        <v>82</v>
      </c>
      <c r="BF5" s="19" t="s">
        <v>83</v>
      </c>
      <c r="BG5" s="19" t="s">
        <v>84</v>
      </c>
      <c r="BH5" s="19" t="s">
        <v>85</v>
      </c>
      <c r="BI5" s="19" t="s">
        <v>86</v>
      </c>
      <c r="BJ5" s="19" t="s">
        <v>87</v>
      </c>
      <c r="BK5" s="19" t="s">
        <v>88</v>
      </c>
      <c r="BL5" s="19" t="s">
        <v>89</v>
      </c>
      <c r="BM5" s="19" t="s">
        <v>90</v>
      </c>
      <c r="BN5" s="19" t="s">
        <v>91</v>
      </c>
      <c r="BO5" s="19" t="s">
        <v>92</v>
      </c>
      <c r="BP5" s="19" t="s">
        <v>82</v>
      </c>
      <c r="BQ5" s="19" t="s">
        <v>83</v>
      </c>
      <c r="BR5" s="19" t="s">
        <v>84</v>
      </c>
      <c r="BS5" s="19" t="s">
        <v>85</v>
      </c>
      <c r="BT5" s="19" t="s">
        <v>86</v>
      </c>
      <c r="BU5" s="19" t="s">
        <v>87</v>
      </c>
      <c r="BV5" s="19" t="s">
        <v>88</v>
      </c>
      <c r="BW5" s="19" t="s">
        <v>89</v>
      </c>
      <c r="BX5" s="19" t="s">
        <v>90</v>
      </c>
      <c r="BY5" s="19" t="s">
        <v>91</v>
      </c>
      <c r="BZ5" s="19" t="s">
        <v>92</v>
      </c>
      <c r="CA5" s="19" t="s">
        <v>82</v>
      </c>
      <c r="CB5" s="19" t="s">
        <v>83</v>
      </c>
      <c r="CC5" s="19" t="s">
        <v>84</v>
      </c>
      <c r="CD5" s="19" t="s">
        <v>85</v>
      </c>
      <c r="CE5" s="19" t="s">
        <v>86</v>
      </c>
      <c r="CF5" s="19" t="s">
        <v>87</v>
      </c>
      <c r="CG5" s="19" t="s">
        <v>88</v>
      </c>
      <c r="CH5" s="19" t="s">
        <v>89</v>
      </c>
      <c r="CI5" s="19" t="s">
        <v>90</v>
      </c>
      <c r="CJ5" s="19" t="s">
        <v>91</v>
      </c>
      <c r="CK5" s="19" t="s">
        <v>92</v>
      </c>
      <c r="CL5" s="19" t="s">
        <v>82</v>
      </c>
      <c r="CM5" s="19" t="s">
        <v>83</v>
      </c>
      <c r="CN5" s="19" t="s">
        <v>84</v>
      </c>
      <c r="CO5" s="19" t="s">
        <v>85</v>
      </c>
      <c r="CP5" s="19" t="s">
        <v>86</v>
      </c>
      <c r="CQ5" s="19" t="s">
        <v>87</v>
      </c>
      <c r="CR5" s="19" t="s">
        <v>88</v>
      </c>
      <c r="CS5" s="19" t="s">
        <v>89</v>
      </c>
      <c r="CT5" s="19" t="s">
        <v>90</v>
      </c>
      <c r="CU5" s="19" t="s">
        <v>91</v>
      </c>
      <c r="CV5" s="19" t="s">
        <v>92</v>
      </c>
      <c r="CW5" s="19" t="s">
        <v>82</v>
      </c>
      <c r="CX5" s="19" t="s">
        <v>83</v>
      </c>
      <c r="CY5" s="19" t="s">
        <v>84</v>
      </c>
      <c r="CZ5" s="19" t="s">
        <v>85</v>
      </c>
      <c r="DA5" s="19" t="s">
        <v>86</v>
      </c>
      <c r="DB5" s="19" t="s">
        <v>87</v>
      </c>
      <c r="DC5" s="19" t="s">
        <v>88</v>
      </c>
      <c r="DD5" s="19" t="s">
        <v>89</v>
      </c>
      <c r="DE5" s="19" t="s">
        <v>90</v>
      </c>
      <c r="DF5" s="19" t="s">
        <v>91</v>
      </c>
      <c r="DG5" s="19" t="s">
        <v>92</v>
      </c>
      <c r="DH5" s="19" t="s">
        <v>82</v>
      </c>
      <c r="DI5" s="19" t="s">
        <v>83</v>
      </c>
      <c r="DJ5" s="19" t="s">
        <v>84</v>
      </c>
      <c r="DK5" s="19" t="s">
        <v>85</v>
      </c>
      <c r="DL5" s="19" t="s">
        <v>86</v>
      </c>
      <c r="DM5" s="19" t="s">
        <v>87</v>
      </c>
      <c r="DN5" s="19" t="s">
        <v>88</v>
      </c>
      <c r="DO5" s="19" t="s">
        <v>89</v>
      </c>
      <c r="DP5" s="19" t="s">
        <v>90</v>
      </c>
      <c r="DQ5" s="19" t="s">
        <v>91</v>
      </c>
      <c r="DR5" s="19" t="s">
        <v>92</v>
      </c>
      <c r="DS5" s="19" t="s">
        <v>82</v>
      </c>
      <c r="DT5" s="19" t="s">
        <v>83</v>
      </c>
      <c r="DU5" s="19" t="s">
        <v>84</v>
      </c>
      <c r="DV5" s="19" t="s">
        <v>85</v>
      </c>
      <c r="DW5" s="19" t="s">
        <v>86</v>
      </c>
      <c r="DX5" s="19" t="s">
        <v>87</v>
      </c>
      <c r="DY5" s="19" t="s">
        <v>88</v>
      </c>
      <c r="DZ5" s="19" t="s">
        <v>89</v>
      </c>
      <c r="EA5" s="19" t="s">
        <v>90</v>
      </c>
      <c r="EB5" s="19" t="s">
        <v>91</v>
      </c>
      <c r="EC5" s="19" t="s">
        <v>92</v>
      </c>
      <c r="ED5" s="19" t="s">
        <v>82</v>
      </c>
      <c r="EE5" s="19" t="s">
        <v>83</v>
      </c>
      <c r="EF5" s="19" t="s">
        <v>84</v>
      </c>
      <c r="EG5" s="19" t="s">
        <v>85</v>
      </c>
      <c r="EH5" s="19" t="s">
        <v>86</v>
      </c>
      <c r="EI5" s="19" t="s">
        <v>87</v>
      </c>
      <c r="EJ5" s="19" t="s">
        <v>88</v>
      </c>
      <c r="EK5" s="19" t="s">
        <v>89</v>
      </c>
      <c r="EL5" s="19" t="s">
        <v>90</v>
      </c>
      <c r="EM5" s="19" t="s">
        <v>91</v>
      </c>
      <c r="EN5" s="19" t="s">
        <v>92</v>
      </c>
    </row>
    <row r="6" spans="1:144" s="23" customFormat="1" x14ac:dyDescent="0.2">
      <c r="A6" s="15" t="s">
        <v>93</v>
      </c>
      <c r="B6" s="20">
        <f>B7</f>
        <v>2022</v>
      </c>
      <c r="C6" s="20">
        <f t="shared" ref="C6:W6" si="3">C7</f>
        <v>194255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山梨県　山中湖村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87.07</v>
      </c>
      <c r="Q6" s="21">
        <f t="shared" si="3"/>
        <v>858</v>
      </c>
      <c r="R6" s="21">
        <f t="shared" si="3"/>
        <v>5751</v>
      </c>
      <c r="S6" s="21">
        <f t="shared" si="3"/>
        <v>53.05</v>
      </c>
      <c r="T6" s="21">
        <f t="shared" si="3"/>
        <v>108.41</v>
      </c>
      <c r="U6" s="21">
        <f t="shared" si="3"/>
        <v>4969</v>
      </c>
      <c r="V6" s="21">
        <f t="shared" si="3"/>
        <v>6.86</v>
      </c>
      <c r="W6" s="21">
        <f t="shared" si="3"/>
        <v>724.34</v>
      </c>
      <c r="X6" s="22">
        <f>IF(X7="",NA(),X7)</f>
        <v>64.38</v>
      </c>
      <c r="Y6" s="22">
        <f t="shared" ref="Y6:AG6" si="4">IF(Y7="",NA(),Y7)</f>
        <v>61.01</v>
      </c>
      <c r="Z6" s="22">
        <f t="shared" si="4"/>
        <v>56.79</v>
      </c>
      <c r="AA6" s="22">
        <f t="shared" si="4"/>
        <v>56.24</v>
      </c>
      <c r="AB6" s="22">
        <f t="shared" si="4"/>
        <v>53.75</v>
      </c>
      <c r="AC6" s="22">
        <f t="shared" si="4"/>
        <v>75.010000000000005</v>
      </c>
      <c r="AD6" s="22">
        <f t="shared" si="4"/>
        <v>72.760000000000005</v>
      </c>
      <c r="AE6" s="22">
        <f t="shared" si="4"/>
        <v>82.57</v>
      </c>
      <c r="AF6" s="22">
        <f t="shared" si="4"/>
        <v>81.17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621.62</v>
      </c>
      <c r="BF6" s="22">
        <f t="shared" ref="BF6:BN6" si="7">IF(BF7="",NA(),BF7)</f>
        <v>560.98</v>
      </c>
      <c r="BG6" s="22">
        <f t="shared" si="7"/>
        <v>557.86</v>
      </c>
      <c r="BH6" s="22">
        <f t="shared" si="7"/>
        <v>478.52</v>
      </c>
      <c r="BI6" s="22">
        <f t="shared" si="7"/>
        <v>367.38</v>
      </c>
      <c r="BJ6" s="22">
        <f t="shared" si="7"/>
        <v>1168.7</v>
      </c>
      <c r="BK6" s="22">
        <f t="shared" si="7"/>
        <v>1245.46</v>
      </c>
      <c r="BL6" s="22">
        <f t="shared" si="7"/>
        <v>834.1</v>
      </c>
      <c r="BM6" s="22">
        <f t="shared" si="7"/>
        <v>853.42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63.79</v>
      </c>
      <c r="BQ6" s="22">
        <f t="shared" ref="BQ6:BY6" si="8">IF(BQ7="",NA(),BQ7)</f>
        <v>60.04</v>
      </c>
      <c r="BR6" s="22">
        <f t="shared" si="8"/>
        <v>54.14</v>
      </c>
      <c r="BS6" s="22">
        <f t="shared" si="8"/>
        <v>55.52</v>
      </c>
      <c r="BT6" s="22">
        <f t="shared" si="8"/>
        <v>52.45</v>
      </c>
      <c r="BU6" s="22">
        <f t="shared" si="8"/>
        <v>53.59</v>
      </c>
      <c r="BV6" s="22">
        <f t="shared" si="8"/>
        <v>51.08</v>
      </c>
      <c r="BW6" s="22">
        <f t="shared" si="8"/>
        <v>64.44</v>
      </c>
      <c r="BX6" s="22">
        <f t="shared" si="8"/>
        <v>60.53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106.22</v>
      </c>
      <c r="CB6" s="22">
        <f t="shared" ref="CB6:CJ6" si="9">IF(CB7="",NA(),CB7)</f>
        <v>109.43</v>
      </c>
      <c r="CC6" s="22">
        <f t="shared" si="9"/>
        <v>133.09</v>
      </c>
      <c r="CD6" s="22">
        <f t="shared" si="9"/>
        <v>112.78</v>
      </c>
      <c r="CE6" s="22">
        <f t="shared" si="9"/>
        <v>134.76</v>
      </c>
      <c r="CF6" s="22">
        <f t="shared" si="9"/>
        <v>259.79000000000002</v>
      </c>
      <c r="CG6" s="22">
        <f t="shared" si="9"/>
        <v>262.13</v>
      </c>
      <c r="CH6" s="22">
        <f t="shared" si="9"/>
        <v>197.14</v>
      </c>
      <c r="CI6" s="22">
        <f t="shared" si="9"/>
        <v>210.72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41.79</v>
      </c>
      <c r="CM6" s="22">
        <f t="shared" ref="CM6:CU6" si="10">IF(CM7="",NA(),CM7)</f>
        <v>41.97</v>
      </c>
      <c r="CN6" s="22">
        <f t="shared" si="10"/>
        <v>33.1</v>
      </c>
      <c r="CO6" s="22">
        <f t="shared" si="10"/>
        <v>41.84</v>
      </c>
      <c r="CP6" s="22">
        <f t="shared" si="10"/>
        <v>36.619999999999997</v>
      </c>
      <c r="CQ6" s="22">
        <f t="shared" si="10"/>
        <v>56.41</v>
      </c>
      <c r="CR6" s="22">
        <f t="shared" si="10"/>
        <v>54.9</v>
      </c>
      <c r="CS6" s="22">
        <f t="shared" si="10"/>
        <v>55.7</v>
      </c>
      <c r="CT6" s="22">
        <f t="shared" si="10"/>
        <v>54.87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85</v>
      </c>
      <c r="CX6" s="22">
        <f t="shared" ref="CX6:DF6" si="11">IF(CX7="",NA(),CX7)</f>
        <v>85</v>
      </c>
      <c r="CY6" s="22">
        <f t="shared" si="11"/>
        <v>85.35</v>
      </c>
      <c r="CZ6" s="22">
        <f t="shared" si="11"/>
        <v>77.05</v>
      </c>
      <c r="DA6" s="22">
        <f t="shared" si="11"/>
        <v>84.69</v>
      </c>
      <c r="DB6" s="22">
        <f t="shared" si="11"/>
        <v>75.12</v>
      </c>
      <c r="DC6" s="22">
        <f t="shared" si="11"/>
        <v>74.27</v>
      </c>
      <c r="DD6" s="22">
        <f t="shared" si="11"/>
        <v>71.81</v>
      </c>
      <c r="DE6" s="22">
        <f t="shared" si="11"/>
        <v>71.819999999999993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0.26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0.65</v>
      </c>
      <c r="EJ6" s="22">
        <f t="shared" si="14"/>
        <v>0.52</v>
      </c>
      <c r="EK6" s="22">
        <f t="shared" si="14"/>
        <v>1.48</v>
      </c>
      <c r="EL6" s="22">
        <f t="shared" si="14"/>
        <v>0.45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2">
      <c r="A7" s="15"/>
      <c r="B7" s="24">
        <v>2022</v>
      </c>
      <c r="C7" s="24">
        <v>194255</v>
      </c>
      <c r="D7" s="24">
        <v>47</v>
      </c>
      <c r="E7" s="24">
        <v>1</v>
      </c>
      <c r="F7" s="24">
        <v>0</v>
      </c>
      <c r="G7" s="24">
        <v>0</v>
      </c>
      <c r="H7" s="24" t="s">
        <v>94</v>
      </c>
      <c r="I7" s="24" t="s">
        <v>95</v>
      </c>
      <c r="J7" s="24" t="s">
        <v>96</v>
      </c>
      <c r="K7" s="24" t="s">
        <v>97</v>
      </c>
      <c r="L7" s="24" t="s">
        <v>98</v>
      </c>
      <c r="M7" s="24" t="s">
        <v>99</v>
      </c>
      <c r="N7" s="25" t="s">
        <v>100</v>
      </c>
      <c r="O7" s="25" t="s">
        <v>101</v>
      </c>
      <c r="P7" s="25">
        <v>87.07</v>
      </c>
      <c r="Q7" s="25">
        <v>858</v>
      </c>
      <c r="R7" s="25">
        <v>5751</v>
      </c>
      <c r="S7" s="25">
        <v>53.05</v>
      </c>
      <c r="T7" s="25">
        <v>108.41</v>
      </c>
      <c r="U7" s="25">
        <v>4969</v>
      </c>
      <c r="V7" s="25">
        <v>6.86</v>
      </c>
      <c r="W7" s="25">
        <v>724.34</v>
      </c>
      <c r="X7" s="25">
        <v>64.38</v>
      </c>
      <c r="Y7" s="25">
        <v>61.01</v>
      </c>
      <c r="Z7" s="25">
        <v>56.79</v>
      </c>
      <c r="AA7" s="25">
        <v>56.24</v>
      </c>
      <c r="AB7" s="25">
        <v>53.75</v>
      </c>
      <c r="AC7" s="25">
        <v>75.010000000000005</v>
      </c>
      <c r="AD7" s="25">
        <v>72.760000000000005</v>
      </c>
      <c r="AE7" s="25">
        <v>82.57</v>
      </c>
      <c r="AF7" s="25">
        <v>81.17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621.62</v>
      </c>
      <c r="BF7" s="25">
        <v>560.98</v>
      </c>
      <c r="BG7" s="25">
        <v>557.86</v>
      </c>
      <c r="BH7" s="25">
        <v>478.52</v>
      </c>
      <c r="BI7" s="25">
        <v>367.38</v>
      </c>
      <c r="BJ7" s="25">
        <v>1168.7</v>
      </c>
      <c r="BK7" s="25">
        <v>1245.46</v>
      </c>
      <c r="BL7" s="25">
        <v>834.1</v>
      </c>
      <c r="BM7" s="25">
        <v>853.42</v>
      </c>
      <c r="BN7" s="25">
        <v>955.49</v>
      </c>
      <c r="BO7" s="25">
        <v>982.48</v>
      </c>
      <c r="BP7" s="25">
        <v>63.79</v>
      </c>
      <c r="BQ7" s="25">
        <v>60.04</v>
      </c>
      <c r="BR7" s="25">
        <v>54.14</v>
      </c>
      <c r="BS7" s="25">
        <v>55.52</v>
      </c>
      <c r="BT7" s="25">
        <v>52.45</v>
      </c>
      <c r="BU7" s="25">
        <v>53.59</v>
      </c>
      <c r="BV7" s="25">
        <v>51.08</v>
      </c>
      <c r="BW7" s="25">
        <v>64.44</v>
      </c>
      <c r="BX7" s="25">
        <v>60.53</v>
      </c>
      <c r="BY7" s="25">
        <v>55.15</v>
      </c>
      <c r="BZ7" s="25">
        <v>50.61</v>
      </c>
      <c r="CA7" s="25">
        <v>106.22</v>
      </c>
      <c r="CB7" s="25">
        <v>109.43</v>
      </c>
      <c r="CC7" s="25">
        <v>133.09</v>
      </c>
      <c r="CD7" s="25">
        <v>112.78</v>
      </c>
      <c r="CE7" s="25">
        <v>134.76</v>
      </c>
      <c r="CF7" s="25">
        <v>259.79000000000002</v>
      </c>
      <c r="CG7" s="25">
        <v>262.13</v>
      </c>
      <c r="CH7" s="25">
        <v>197.14</v>
      </c>
      <c r="CI7" s="25">
        <v>210.72</v>
      </c>
      <c r="CJ7" s="25">
        <v>310.26</v>
      </c>
      <c r="CK7" s="25">
        <v>320.83</v>
      </c>
      <c r="CL7" s="25">
        <v>41.79</v>
      </c>
      <c r="CM7" s="25">
        <v>41.97</v>
      </c>
      <c r="CN7" s="25">
        <v>33.1</v>
      </c>
      <c r="CO7" s="25">
        <v>41.84</v>
      </c>
      <c r="CP7" s="25">
        <v>36.619999999999997</v>
      </c>
      <c r="CQ7" s="25">
        <v>56.41</v>
      </c>
      <c r="CR7" s="25">
        <v>54.9</v>
      </c>
      <c r="CS7" s="25">
        <v>55.7</v>
      </c>
      <c r="CT7" s="25">
        <v>54.87</v>
      </c>
      <c r="CU7" s="25">
        <v>58.16</v>
      </c>
      <c r="CV7" s="25">
        <v>56.15</v>
      </c>
      <c r="CW7" s="25">
        <v>85</v>
      </c>
      <c r="CX7" s="25">
        <v>85</v>
      </c>
      <c r="CY7" s="25">
        <v>85.35</v>
      </c>
      <c r="CZ7" s="25">
        <v>77.05</v>
      </c>
      <c r="DA7" s="25">
        <v>84.69</v>
      </c>
      <c r="DB7" s="25">
        <v>75.12</v>
      </c>
      <c r="DC7" s="25">
        <v>74.27</v>
      </c>
      <c r="DD7" s="25">
        <v>71.81</v>
      </c>
      <c r="DE7" s="25">
        <v>71.819999999999993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0.26</v>
      </c>
      <c r="EF7" s="25">
        <v>0</v>
      </c>
      <c r="EG7" s="25">
        <v>0</v>
      </c>
      <c r="EH7" s="25">
        <v>0</v>
      </c>
      <c r="EI7" s="25">
        <v>0.65</v>
      </c>
      <c r="EJ7" s="25">
        <v>0.52</v>
      </c>
      <c r="EK7" s="25">
        <v>1.48</v>
      </c>
      <c r="EL7" s="25">
        <v>0.45</v>
      </c>
      <c r="EM7" s="25">
        <v>0.55000000000000004</v>
      </c>
      <c r="EN7" s="25">
        <v>0.52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102</v>
      </c>
      <c r="C9" s="27" t="s">
        <v>103</v>
      </c>
      <c r="D9" s="27" t="s">
        <v>104</v>
      </c>
      <c r="E9" s="27" t="s">
        <v>105</v>
      </c>
      <c r="F9" s="27" t="s">
        <v>106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4" x14ac:dyDescent="0.2">
      <c r="B13" t="s">
        <v>109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天野　雅仁</cp:lastModifiedBy>
  <cp:lastPrinted>2024-01-18T02:09:37Z</cp:lastPrinted>
  <dcterms:created xsi:type="dcterms:W3CDTF">2023-12-05T01:05:49Z</dcterms:created>
  <dcterms:modified xsi:type="dcterms:W3CDTF">2024-02-22T00:05:01Z</dcterms:modified>
  <cp:category/>
</cp:coreProperties>
</file>