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9 甲斐市\1市→県\"/>
    </mc:Choice>
  </mc:AlternateContent>
  <xr:revisionPtr revIDLastSave="0" documentId="13_ncr:1_{5EBCD841-5B6D-4CF9-AB38-42A7A9B1AD4A}" xr6:coauthVersionLast="47" xr6:coauthVersionMax="47" xr10:uidLastSave="{00000000-0000-0000-0000-000000000000}"/>
  <workbookProtection workbookAlgorithmName="SHA-512" workbookHashValue="Q75JwcZ49ANWKWT9zvtNkax8urSgLrwboNgIz4RzgjyCN5hxEqqB/aZ341mEmcT/sWb5/Uyegl9+eh0K6aBycA==" workbookSaltValue="GFSkY5BjGgbsmm6nXBoyJ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W10" i="4"/>
  <c r="P10" i="4"/>
  <c r="B10" i="4"/>
  <c r="BB8" i="4"/>
  <c r="AD8" i="4"/>
  <c r="I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<sst xmlns="http://schemas.openxmlformats.org/spreadsheetml/2006/main" count="247" uniqueCount="121">
  <si>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</si>
  <si>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</si>
  <si>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</si>
  <si>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</si>
  <si>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</si>
  <si>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</si>
  <si>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</si>
  <si>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</si>
  <si>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</si>
  <si>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</si>
  <si>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</si>
  <si>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</si>
  <si>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</si>
  <si>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</si>
  <si>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</si>
  <si>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</si>
  <si>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</si>
  <si>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</si>
  <si>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</si>
  <si>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</si>
  <si>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</si>
  <si>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</si>
  <si>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</si>
  <si>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</si>
  <si>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</si>
  <si>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</si>
  <si>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</si>
  <si>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</si>
  <si>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</si>
  <si>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</si>
  <si>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</si>
  <si>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</si>
  <si>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</si>
  <si>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</si>
  <si>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</si>
  <si>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</si>
  <si>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</si>
  <si>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</si>
  <si>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</si>
  <si>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</si>
  <si>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</si>
  <si>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</si>
  <si>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</si>
  <si>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</si>
  <si>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</si>
  <si>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</si>
  <si>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</si>
  <si>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</si>
  <si>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</si>
  <si>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</si>
  <si>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</si>
  <si>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</si>
  <si>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</si>
  <si>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</si>
  <si>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</si>
  <si>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</si>
  <si>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</si>
  <si>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</si>
  <si>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</si>
  <si>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</si>
  <si>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</si>
  <si>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</si>
  <si>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</si>
  <si>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</si>
  <si>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</si>
  <si>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</si>
  <si>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</si>
  <si>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</si>
  <si>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</si>
  <si>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</si>
  <si>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</si>
  <si>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</si>
  <si>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</si>
  <si>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</si>
  <si>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</si>
  <si>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</si>
  <si>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</si>
  <si>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</si>
  <si>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</si>
  <si>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</si>
  <si>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</si>
  <si>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</si>
  <si>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</si>
  <si>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</si>
  <si>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</si>
  <si>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</si>
  <si>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</si>
  <si>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</si>
  <si>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</si>
  <si>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</si>
  <si>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</si>
  <si>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</si>
  <si>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</si>
  <si>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</si>
  <si>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</si>
  <si>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</si>
  <si>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</si>
  <si>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</si>
  <si>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</si>
  <si>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</si>
  <si>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</si>
  <si>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</si>
  <si>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</si>
  <si>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</si>
  <si>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</si>
  <si>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</si>
  <si>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</si>
  <si>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</si>
  <si>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</si>
  <si>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</si>
  <si>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</si>
  <si>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</si>
  <si>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</si>
  <si>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</si>
  <si>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</si>
  <si>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</si>
  <si>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</si>
  <si>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</si>
  <si>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事業開始から１４年経過しているため、合併浄化槽の維持管理や修繕の必要がある。また、保守点検・法定検査・清掃を実施していることから適切な利用方法を周知する必要がある。</t>
    <rPh sb="0" eb="2">
      <t>ジギョウ</t>
    </rPh>
    <rPh sb="2" eb="4">
      <t>カイシ</t>
    </rPh>
    <rPh sb="8" eb="9">
      <t>ネン</t>
    </rPh>
    <rPh sb="9" eb="11">
      <t>ケイカ</t>
    </rPh>
    <rPh sb="18" eb="20">
      <t>ガッペイ</t>
    </rPh>
    <rPh sb="20" eb="23">
      <t>ジョウカソウ</t>
    </rPh>
    <rPh sb="24" eb="28">
      <t>イジカンリ</t>
    </rPh>
    <rPh sb="29" eb="31">
      <t>シュウゼン</t>
    </rPh>
    <rPh sb="32" eb="34">
      <t>ヒツヨウ</t>
    </rPh>
    <phoneticPr fontId="4"/>
  </si>
  <si>
    <t>人口減少による使用料収入の減少を見据えた取り組みが必要である。なお、令和６年度から公営企業会計に移行するので、経営状況の明確化や経営意識の向上が図られる。</t>
    <rPh sb="0" eb="2">
      <t>ジンコウ</t>
    </rPh>
    <rPh sb="2" eb="4">
      <t>ゲンショウ</t>
    </rPh>
    <rPh sb="7" eb="10">
      <t>シヨウリョウ</t>
    </rPh>
    <rPh sb="10" eb="12">
      <t>シュウニュウ</t>
    </rPh>
    <rPh sb="13" eb="15">
      <t>ゲンショウ</t>
    </rPh>
    <rPh sb="16" eb="18">
      <t>ミス</t>
    </rPh>
    <rPh sb="20" eb="21">
      <t>ト</t>
    </rPh>
    <rPh sb="22" eb="23">
      <t>ク</t>
    </rPh>
    <rPh sb="25" eb="27">
      <t>ヒツヨウ</t>
    </rPh>
    <rPh sb="34" eb="36">
      <t>レイワ</t>
    </rPh>
    <rPh sb="37" eb="39">
      <t>ネンド</t>
    </rPh>
    <rPh sb="41" eb="43">
      <t>コウエイ</t>
    </rPh>
    <rPh sb="43" eb="45">
      <t>キギョウ</t>
    </rPh>
    <rPh sb="45" eb="47">
      <t>カイケイ</t>
    </rPh>
    <rPh sb="48" eb="50">
      <t>イコウ</t>
    </rPh>
    <rPh sb="55" eb="57">
      <t>ケイエイ</t>
    </rPh>
    <rPh sb="57" eb="59">
      <t>ジョウキョウ</t>
    </rPh>
    <rPh sb="60" eb="63">
      <t>メイカクカ</t>
    </rPh>
    <rPh sb="64" eb="66">
      <t>ケイエイ</t>
    </rPh>
    <rPh sb="66" eb="68">
      <t>イシキ</t>
    </rPh>
    <rPh sb="69" eb="71">
      <t>コウジョウ</t>
    </rPh>
    <rPh sb="72" eb="73">
      <t>ハカ</t>
    </rPh>
    <phoneticPr fontId="4"/>
  </si>
  <si>
    <r>
      <t>①収益的収支比率は、単年度での赤字が続いているため、経費削減、使用料改定を検討するなどの経営改善を図るとともに、使用料の未納をなくす必要がある。　　　　　　　　　　　　　　　　　　　　　　⑤経費回収率は、昨年度に比べて増加となった。類似団体に比べると良い状況であるが、年間の維持管理経費に見合う料金体系の検討が必要である。　　　　　　　　　　　　　　　　　　　　　　　　　　　　　　⑥汚水処理原価は、類似団体より低く、概ね効率的な汚水処理がなされている。　　　　　　　　　　　　　　　　　　　　　　　　　　　　　　⑦施設利用率については、利用者に対して法令に基づいた適切な規模の施設を設置しているが、類似団体に比べてやや低い値となっている。　　　　　　　　　　　　　　　　　　　　　　　　　　　　⑧水洗化率</t>
    </r>
    <r>
      <rPr>
        <sz val="12"/>
        <color rgb="FFFF0000"/>
        <rFont val="ＭＳ ゴシック"/>
        <family val="3"/>
        <charset val="128"/>
      </rPr>
      <t>に</t>
    </r>
    <r>
      <rPr>
        <sz val="12"/>
        <color theme="1"/>
        <rFont val="ＭＳ ゴシック"/>
        <family val="3"/>
        <charset val="128"/>
      </rPr>
      <t>は、高い数値を示しているが、今後も単独槽及び汲み取り便槽からの転換を促し、水洗化向上に努める必要がある。</t>
    </r>
    <rPh sb="1" eb="3">
      <t>シュウエキ</t>
    </rPh>
    <rPh sb="3" eb="4">
      <t>テキ</t>
    </rPh>
    <rPh sb="4" eb="6">
      <t>シュウシ</t>
    </rPh>
    <rPh sb="6" eb="8">
      <t>ヒリツ</t>
    </rPh>
    <rPh sb="10" eb="13">
      <t>タンネンド</t>
    </rPh>
    <rPh sb="15" eb="17">
      <t>アカジ</t>
    </rPh>
    <rPh sb="18" eb="19">
      <t>ツヅ</t>
    </rPh>
    <rPh sb="26" eb="28">
      <t>ケイヒ</t>
    </rPh>
    <rPh sb="28" eb="30">
      <t>サクゲン</t>
    </rPh>
    <rPh sb="31" eb="34">
      <t>シヨウリョウ</t>
    </rPh>
    <rPh sb="34" eb="36">
      <t>カイテイ</t>
    </rPh>
    <rPh sb="37" eb="39">
      <t>ケントウ</t>
    </rPh>
    <rPh sb="44" eb="46">
      <t>ケイエイ</t>
    </rPh>
    <rPh sb="46" eb="48">
      <t>カイゼン</t>
    </rPh>
    <rPh sb="49" eb="50">
      <t>ハカ</t>
    </rPh>
    <rPh sb="56" eb="59">
      <t>シヨウリョウ</t>
    </rPh>
    <rPh sb="60" eb="62">
      <t>ミノウ</t>
    </rPh>
    <rPh sb="66" eb="68">
      <t>ヒツヨウ</t>
    </rPh>
    <rPh sb="95" eb="97">
      <t>ケイヒ</t>
    </rPh>
    <rPh sb="97" eb="99">
      <t>カイシュウ</t>
    </rPh>
    <rPh sb="99" eb="100">
      <t>リツ</t>
    </rPh>
    <rPh sb="102" eb="105">
      <t>サクネンド</t>
    </rPh>
    <rPh sb="106" eb="107">
      <t>クラ</t>
    </rPh>
    <rPh sb="109" eb="111">
      <t>ゾウカ</t>
    </rPh>
    <rPh sb="116" eb="118">
      <t>ルイジ</t>
    </rPh>
    <rPh sb="118" eb="120">
      <t>ダンタイ</t>
    </rPh>
    <rPh sb="121" eb="122">
      <t>クラ</t>
    </rPh>
    <rPh sb="125" eb="126">
      <t>ヨ</t>
    </rPh>
    <rPh sb="127" eb="129">
      <t>ジョウキョウ</t>
    </rPh>
    <rPh sb="134" eb="136">
      <t>ネンカン</t>
    </rPh>
    <rPh sb="137" eb="139">
      <t>イジ</t>
    </rPh>
    <rPh sb="139" eb="141">
      <t>カンリ</t>
    </rPh>
    <rPh sb="141" eb="143">
      <t>ケイヒ</t>
    </rPh>
    <rPh sb="144" eb="146">
      <t>ミア</t>
    </rPh>
    <rPh sb="147" eb="149">
      <t>リョウキン</t>
    </rPh>
    <rPh sb="149" eb="151">
      <t>タイケイ</t>
    </rPh>
    <rPh sb="152" eb="154">
      <t>ケントウ</t>
    </rPh>
    <rPh sb="155" eb="157">
      <t>ヒツヨウ</t>
    </rPh>
    <rPh sb="192" eb="194">
      <t>オスイ</t>
    </rPh>
    <rPh sb="194" eb="196">
      <t>ショリ</t>
    </rPh>
    <rPh sb="196" eb="198">
      <t>ゲンカ</t>
    </rPh>
    <rPh sb="200" eb="202">
      <t>ルイジ</t>
    </rPh>
    <rPh sb="202" eb="204">
      <t>ダンタイ</t>
    </rPh>
    <rPh sb="206" eb="207">
      <t>ヒク</t>
    </rPh>
    <rPh sb="209" eb="210">
      <t>オオム</t>
    </rPh>
    <rPh sb="211" eb="213">
      <t>コウリツ</t>
    </rPh>
    <rPh sb="213" eb="214">
      <t>テキ</t>
    </rPh>
    <rPh sb="215" eb="217">
      <t>オスイ</t>
    </rPh>
    <rPh sb="217" eb="219">
      <t>ショリ</t>
    </rPh>
    <rPh sb="258" eb="260">
      <t>シセツ</t>
    </rPh>
    <rPh sb="260" eb="263">
      <t>リヨウリツ</t>
    </rPh>
    <rPh sb="269" eb="271">
      <t>リヨウ</t>
    </rPh>
    <rPh sb="271" eb="272">
      <t>シャ</t>
    </rPh>
    <rPh sb="273" eb="274">
      <t>タイ</t>
    </rPh>
    <rPh sb="276" eb="278">
      <t>ホウレイ</t>
    </rPh>
    <rPh sb="279" eb="280">
      <t>モト</t>
    </rPh>
    <rPh sb="283" eb="285">
      <t>テキセツ</t>
    </rPh>
    <rPh sb="286" eb="288">
      <t>キボ</t>
    </rPh>
    <rPh sb="289" eb="291">
      <t>シセツ</t>
    </rPh>
    <rPh sb="292" eb="294">
      <t>セッチ</t>
    </rPh>
    <rPh sb="300" eb="302">
      <t>ルイジ</t>
    </rPh>
    <rPh sb="302" eb="304">
      <t>ダンタイ</t>
    </rPh>
    <rPh sb="305" eb="306">
      <t>クラ</t>
    </rPh>
    <rPh sb="310" eb="311">
      <t>ヒク</t>
    </rPh>
    <rPh sb="312" eb="313">
      <t>アタイ</t>
    </rPh>
    <rPh sb="349" eb="351">
      <t>スイセン</t>
    </rPh>
    <rPh sb="351" eb="352">
      <t>カ</t>
    </rPh>
    <rPh sb="352" eb="353">
      <t>リツ</t>
    </rPh>
    <rPh sb="356" eb="357">
      <t>タカ</t>
    </rPh>
    <rPh sb="358" eb="360">
      <t>スウチ</t>
    </rPh>
    <rPh sb="361" eb="362">
      <t>シメ</t>
    </rPh>
    <rPh sb="368" eb="370">
      <t>コンゴ</t>
    </rPh>
    <rPh sb="371" eb="373">
      <t>タンドク</t>
    </rPh>
    <rPh sb="373" eb="374">
      <t>ソウ</t>
    </rPh>
    <rPh sb="374" eb="375">
      <t>オヨ</t>
    </rPh>
    <rPh sb="376" eb="377">
      <t>ク</t>
    </rPh>
    <rPh sb="378" eb="379">
      <t>ト</t>
    </rPh>
    <rPh sb="380" eb="382">
      <t>ベンソウ</t>
    </rPh>
    <rPh sb="385" eb="387">
      <t>テンカン</t>
    </rPh>
    <rPh sb="388" eb="389">
      <t>ウナガ</t>
    </rPh>
    <rPh sb="391" eb="394">
      <t>スイセンカ</t>
    </rPh>
    <rPh sb="394" eb="396">
      <t>コウジョウ</t>
    </rPh>
    <rPh sb="397" eb="398">
      <t>ツト</t>
    </rPh>
    <rPh sb="400" eb="4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</si>
</sst>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69-43F4-AB64-81C8E6C628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69-43F4-AB64-81C8E6C628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54.25</c:v>
                </c:pt>
                <c:pt idx="1">
                  <c:v>53.63</c:v>
                </c:pt>
                <c:pt idx="2">
                  <c:v>53.2</c:v>
                </c:pt>
                <c:pt idx="3">
                  <c:v>53.39</c:v>
                </c:pt>
                <c:pt idx="4">
                  <c:v>53.31</c:v>
                </c:pt>
              </c:numCache>
            </c:numRef>
          </c:val>
          <c:extLst>
            <c:ext xmlns:c16="http://schemas.microsoft.com/office/drawing/2014/chart" uri="{C3380CC4-5D6E-409C-BE32-E72D297353CC}">
              <c16:uniqueId val="{00000000-0D6C-431C-954C-099D216606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0D6C-431C-954C-099D216606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87.69</c:v>
                </c:pt>
                <c:pt idx="1">
                  <c:v>85.87</c:v>
                </c:pt>
                <c:pt idx="2">
                  <c:v>85.16</c:v>
                </c:pt>
                <c:pt idx="3">
                  <c:v>85.22</c:v>
                </c:pt>
                <c:pt idx="4">
                  <c:v>84.69</c:v>
                </c:pt>
              </c:numCache>
            </c:numRef>
          </c:val>
          <c:extLst>
            <c:ext xmlns:c16="http://schemas.microsoft.com/office/drawing/2014/chart" uri="{C3380CC4-5D6E-409C-BE32-E72D297353CC}">
              <c16:uniqueId val="{00000000-9F6D-4DEA-841E-C1B40AFECC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9F6D-4DEA-841E-C1B40AFECC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86.98</c:v>
                </c:pt>
                <c:pt idx="1">
                  <c:v>86.27</c:v>
                </c:pt>
                <c:pt idx="2">
                  <c:v>85.01</c:v>
                </c:pt>
                <c:pt idx="3">
                  <c:v>84.34</c:v>
                </c:pt>
                <c:pt idx="4">
                  <c:v>82.38</c:v>
                </c:pt>
              </c:numCache>
            </c:numRef>
          </c:val>
          <c:extLst>
            <c:ext xmlns:c16="http://schemas.microsoft.com/office/drawing/2014/chart" uri="{C3380CC4-5D6E-409C-BE32-E72D297353CC}">
              <c16:uniqueId val="{00000000-2717-4E4D-A738-5BF798940D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7-4E4D-A738-5BF798940D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B-4AF1-B145-1E3188A8A1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B-4AF1-B145-1E3188A8A1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E-43C0-8BF1-4FA5FAD555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E-43C0-8BF1-4FA5FAD555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91-42EF-A645-FD6762C828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1-42EF-A645-FD6762C828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1D-46B6-A032-9F9275ABC4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D-46B6-A032-9F9275ABC4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20.55</c:v>
                </c:pt>
                <c:pt idx="1">
                  <c:v>0</c:v>
                </c:pt>
                <c:pt idx="2">
                  <c:v>0</c:v>
                </c:pt>
                <c:pt idx="3">
                  <c:v>0</c:v>
                </c:pt>
                <c:pt idx="4">
                  <c:v>0</c:v>
                </c:pt>
              </c:numCache>
            </c:numRef>
          </c:val>
          <c:extLst>
            <c:ext xmlns:c16="http://schemas.microsoft.com/office/drawing/2014/chart" uri="{C3380CC4-5D6E-409C-BE32-E72D297353CC}">
              <c16:uniqueId val="{00000000-B8E0-4A04-885A-0660584A97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B8E0-4A04-885A-0660584A97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47.75</c:v>
                </c:pt>
                <c:pt idx="1">
                  <c:v>45.5</c:v>
                </c:pt>
                <c:pt idx="2">
                  <c:v>48.42</c:v>
                </c:pt>
                <c:pt idx="3">
                  <c:v>48.88</c:v>
                </c:pt>
                <c:pt idx="4">
                  <c:v>50.61</c:v>
                </c:pt>
              </c:numCache>
            </c:numRef>
          </c:val>
          <c:extLst>
            <c:ext xmlns:c16="http://schemas.microsoft.com/office/drawing/2014/chart" uri="{C3380CC4-5D6E-409C-BE32-E72D297353CC}">
              <c16:uniqueId val="{00000000-D17D-4F84-B633-693476AEA6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D17D-4F84-B633-693476AEA6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226.63</c:v>
                </c:pt>
                <c:pt idx="1">
                  <c:v>245.91</c:v>
                </c:pt>
                <c:pt idx="2">
                  <c:v>234.57</c:v>
                </c:pt>
                <c:pt idx="3">
                  <c:v>229.3</c:v>
                </c:pt>
                <c:pt idx="4">
                  <c:v>216.28</c:v>
                </c:pt>
              </c:numCache>
            </c:numRef>
          </c:val>
          <c:extLst>
            <c:ext xmlns:c16="http://schemas.microsoft.com/office/drawing/2014/chart" uri="{C3380CC4-5D6E-409C-BE32-E72D297353CC}">
              <c16:uniqueId val="{00000000-9EC6-4A0B-907C-55BFE7216D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9EC6-4A0B-907C-55BFE7216D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甲斐市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76598</v>
      </c>
      <c r="AM8" s="42"/>
      <c r="AN8" s="42"/>
      <c r="AO8" s="42"/>
      <c r="AP8" s="42"/>
      <c r="AQ8" s="42"/>
      <c r="AR8" s="42"/>
      <c r="AS8" s="42"/>
      <c r="AT8" s="35">
        <f>データ!T6</f>
        <v>71.95</v>
      </c>
      <c r="AU8" s="35"/>
      <c r="AV8" s="35"/>
      <c r="AW8" s="35"/>
      <c r="AX8" s="35"/>
      <c r="AY8" s="35"/>
      <c r="AZ8" s="35"/>
      <c r="BA8" s="35"/>
      <c r="BB8" s="35">
        <f>データ!U6</f>
        <v>1064.5999999999999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v>
      </c>
      <c r="Q10" s="35"/>
      <c r="R10" s="35"/>
      <c r="S10" s="35"/>
      <c r="T10" s="35"/>
      <c r="U10" s="35"/>
      <c r="V10" s="35"/>
      <c r="W10" s="35">
        <f>データ!Q6</f>
        <v>100</v>
      </c>
      <c r="X10" s="35"/>
      <c r="Y10" s="35"/>
      <c r="Z10" s="35"/>
      <c r="AA10" s="35"/>
      <c r="AB10" s="35"/>
      <c r="AC10" s="35"/>
      <c r="AD10" s="42">
        <f>データ!R6</f>
        <v>1760</v>
      </c>
      <c r="AE10" s="42"/>
      <c r="AF10" s="42"/>
      <c r="AG10" s="42"/>
      <c r="AH10" s="42"/>
      <c r="AI10" s="42"/>
      <c r="AJ10" s="42"/>
      <c r="AK10" s="2"/>
      <c r="AL10" s="42">
        <f>データ!V6</f>
        <v>764</v>
      </c>
      <c r="AM10" s="42"/>
      <c r="AN10" s="42"/>
      <c r="AO10" s="42"/>
      <c r="AP10" s="42"/>
      <c r="AQ10" s="42"/>
      <c r="AR10" s="42"/>
      <c r="AS10" s="42"/>
      <c r="AT10" s="35">
        <f>データ!W6</f>
        <v>0.01</v>
      </c>
      <c r="AU10" s="35"/>
      <c r="AV10" s="35"/>
      <c r="AW10" s="35"/>
      <c r="AX10" s="35"/>
      <c r="AY10" s="35"/>
      <c r="AZ10" s="35"/>
      <c r="BA10" s="35"/>
      <c r="BB10" s="35">
        <f>データ!X6</f>
        <v>76400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E0Xp5UD2GfuZQ8VDc41820NWE7wJbhw0M3H/oX7BHtE8vqNS5NQrzjQ4UkydJHJT7BCSo4hIlwEXFcUF50tMww==" saltValue="J22z2JsYZMAOlYPomcOy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192104</v>
      </c>
      <c r="D6" s="19">
        <f t="shared" si="3"/>
        <v>47</v>
      </c>
      <c r="E6" s="19">
        <f t="shared" si="3"/>
        <v>18</v>
      </c>
      <c r="F6" s="19">
        <f t="shared" si="3"/>
        <v>0</v>
      </c>
      <c r="G6" s="19">
        <f t="shared" si="3"/>
        <v>0</v>
      </c>
      <c r="H6" s="19" t="str">
        <f t="shared" si="3"/>
        <v>山梨県　甲斐市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v>
      </c>
      <c r="Q6" s="20">
        <f t="shared" si="3"/>
        <v>100</v>
      </c>
      <c r="R6" s="20">
        <f t="shared" si="3"/>
        <v>1760</v>
      </c>
      <c r="S6" s="20">
        <f t="shared" si="3"/>
        <v>76598</v>
      </c>
      <c r="T6" s="20">
        <f t="shared" si="3"/>
        <v>71.95</v>
      </c>
      <c r="U6" s="20">
        <f t="shared" si="3"/>
        <v>1064.5999999999999</v>
      </c>
      <c r="V6" s="20">
        <f t="shared" si="3"/>
        <v>764</v>
      </c>
      <c r="W6" s="20">
        <f t="shared" si="3"/>
        <v>0.01</v>
      </c>
      <c r="X6" s="20">
        <f t="shared" si="3"/>
        <v>76400</v>
      </c>
      <c r="Y6" s="21">
        <f>IF(Y7="",NA(),Y7)</f>
        <v>86.98</v>
      </c>
      <c r="Z6" s="21">
        <f t="shared" ref="Z6:AH6" si="4">IF(Z7="",NA(),Z7)</f>
        <v>86.27</v>
      </c>
      <c r="AA6" s="21">
        <f t="shared" si="4"/>
        <v>85.01</v>
      </c>
      <c r="AB6" s="21">
        <f t="shared" si="4"/>
        <v>84.34</v>
      </c>
      <c r="AC6" s="21">
        <f t="shared" si="4"/>
        <v>82.38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20.55</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47.75</v>
      </c>
      <c r="BR6" s="21">
        <f t="shared" ref="BR6:BZ6" si="8">IF(BR7="",NA(),BR7)</f>
        <v>45.5</v>
      </c>
      <c r="BS6" s="21">
        <f t="shared" si="8"/>
        <v>48.42</v>
      </c>
      <c r="BT6" s="21">
        <f t="shared" si="8"/>
        <v>48.88</v>
      </c>
      <c r="BU6" s="21">
        <f t="shared" si="8"/>
        <v>50.61</v>
      </c>
      <c r="BV6" s="21">
        <f t="shared" si="8"/>
        <v>55.85</v>
      </c>
      <c r="BW6" s="21">
        <f t="shared" si="8"/>
        <v>53.23</v>
      </c>
      <c r="BX6" s="21">
        <f t="shared" si="8"/>
        <v>50.7</v>
      </c>
      <c r="BY6" s="21">
        <f t="shared" si="8"/>
        <v>48.13</v>
      </c>
      <c r="BZ6" s="21">
        <f t="shared" si="8"/>
        <v>46.58</v>
      </c>
      <c r="CA6" s="20" t="str">
        <f>IF(CA7="","",IF(CA7="-","【-】","【"&amp;SUBSTITUTE(TEXT(CA7,"#,##0.00"),"-","△")&amp;"】"))</f>
        <v>【57.03】</v>
      </c>
      <c r="CB6" s="21">
        <f>IF(CB7="",NA(),CB7)</f>
        <v>226.63</v>
      </c>
      <c r="CC6" s="21">
        <f t="shared" ref="CC6:CK6" si="9">IF(CC7="",NA(),CC7)</f>
        <v>245.91</v>
      </c>
      <c r="CD6" s="21">
        <f t="shared" si="9"/>
        <v>234.57</v>
      </c>
      <c r="CE6" s="21">
        <f t="shared" si="9"/>
        <v>229.3</v>
      </c>
      <c r="CF6" s="21">
        <f t="shared" si="9"/>
        <v>216.28</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54.25</v>
      </c>
      <c r="CN6" s="21">
        <f t="shared" ref="CN6:CV6" si="10">IF(CN7="",NA(),CN7)</f>
        <v>53.63</v>
      </c>
      <c r="CO6" s="21">
        <f t="shared" si="10"/>
        <v>53.2</v>
      </c>
      <c r="CP6" s="21">
        <f t="shared" si="10"/>
        <v>53.39</v>
      </c>
      <c r="CQ6" s="21">
        <f t="shared" si="10"/>
        <v>53.31</v>
      </c>
      <c r="CR6" s="21">
        <f t="shared" si="10"/>
        <v>54.93</v>
      </c>
      <c r="CS6" s="21">
        <f t="shared" si="10"/>
        <v>55.96</v>
      </c>
      <c r="CT6" s="21">
        <f t="shared" si="10"/>
        <v>56.45</v>
      </c>
      <c r="CU6" s="21">
        <f t="shared" si="10"/>
        <v>58.26</v>
      </c>
      <c r="CV6" s="21">
        <f t="shared" si="10"/>
        <v>56.76</v>
      </c>
      <c r="CW6" s="20" t="str">
        <f>IF(CW7="","",IF(CW7="-","【-】","【"&amp;SUBSTITUTE(TEXT(CW7,"#,##0.00"),"-","△")&amp;"】"))</f>
        <v>【84.27】</v>
      </c>
      <c r="CX6" s="21">
        <f>IF(CX7="",NA(),CX7)</f>
        <v>87.69</v>
      </c>
      <c r="CY6" s="21">
        <f t="shared" ref="CY6:DG6" si="11">IF(CY7="",NA(),CY7)</f>
        <v>85.87</v>
      </c>
      <c r="CZ6" s="21">
        <f t="shared" si="11"/>
        <v>85.16</v>
      </c>
      <c r="DA6" s="21">
        <f t="shared" si="11"/>
        <v>85.22</v>
      </c>
      <c r="DB6" s="21">
        <f t="shared" si="11"/>
        <v>84.69</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192104</v>
      </c>
      <c r="D7" s="23">
        <v>47</v>
      </c>
      <c r="E7" s="23">
        <v>18</v>
      </c>
      <c r="F7" s="23">
        <v>0</v>
      </c>
      <c r="G7" s="23">
        <v>0</v>
      </c>
      <c r="H7" s="23" t="s">
        <v>99</v>
      </c>
      <c r="I7" s="23" t="s">
        <v>100</v>
      </c>
      <c r="J7" s="23" t="s">
        <v>101</v>
      </c>
      <c r="K7" s="23" t="s">
        <v>102</v>
      </c>
      <c r="L7" s="23" t="s">
        <v>103</v>
      </c>
      <c r="M7" s="23" t="s">
        <v>104</v>
      </c>
      <c r="N7" s="24" t="s">
        <v>105</v>
      </c>
      <c r="O7" s="24" t="s">
        <v>106</v>
      </c>
      <c r="P7" s="24">
        <v>1</v>
      </c>
      <c r="Q7" s="24">
        <v>100</v>
      </c>
      <c r="R7" s="24">
        <v>1760</v>
      </c>
      <c r="S7" s="24">
        <v>76598</v>
      </c>
      <c r="T7" s="24">
        <v>71.95</v>
      </c>
      <c r="U7" s="24">
        <v>1064.5999999999999</v>
      </c>
      <c r="V7" s="24">
        <v>764</v>
      </c>
      <c r="W7" s="24">
        <v>0.01</v>
      </c>
      <c r="X7" s="24">
        <v>76400</v>
      </c>
      <c r="Y7" s="24">
        <v>86.98</v>
      </c>
      <c r="Z7" s="24">
        <v>86.27</v>
      </c>
      <c r="AA7" s="24">
        <v>85.01</v>
      </c>
      <c r="AB7" s="24">
        <v>84.34</v>
      </c>
      <c r="AC7" s="24">
        <v>82.38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20.55</v>
      </c>
      <c r="BG7" s="24">
        <v>0</v>
      </c>
      <c r="BH7" s="24">
        <v>0</v>
      </c>
      <c r="BI7" s="24">
        <v>0</v>
      </c>
      <c r="BJ7" s="24">
        <v>0</v>
      </c>
      <c r="BK7" s="24">
        <v>386.46</v>
      </c>
      <c r="BL7" s="24">
        <v>421.25</v>
      </c>
      <c r="BM7" s="24">
        <v>398.42</v>
      </c>
      <c r="BN7" s="24">
        <v>393.35</v>
      </c>
      <c r="BO7" s="24">
        <v>397.03</v>
      </c>
      <c r="BP7" s="24">
        <v>307.39</v>
      </c>
      <c r="BQ7" s="24">
        <v>47.75</v>
      </c>
      <c r="BR7" s="24">
        <v>45.5</v>
      </c>
      <c r="BS7" s="24">
        <v>48.42</v>
      </c>
      <c r="BT7" s="24">
        <v>48.88</v>
      </c>
      <c r="BU7" s="24">
        <v>50.61</v>
      </c>
      <c r="BV7" s="24">
        <v>55.85</v>
      </c>
      <c r="BW7" s="24">
        <v>53.23</v>
      </c>
      <c r="BX7" s="24">
        <v>50.7</v>
      </c>
      <c r="BY7" s="24">
        <v>48.13</v>
      </c>
      <c r="BZ7" s="24">
        <v>46.58</v>
      </c>
      <c r="CA7" s="24">
        <v>57.03</v>
      </c>
      <c r="CB7" s="24">
        <v>226.63</v>
      </c>
      <c r="CC7" s="24">
        <v>245.91</v>
      </c>
      <c r="CD7" s="24">
        <v>234.57</v>
      </c>
      <c r="CE7" s="24">
        <v>229.3</v>
      </c>
      <c r="CF7" s="24">
        <v>216.28</v>
      </c>
      <c r="CG7" s="24">
        <v>287.91000000000003</v>
      </c>
      <c r="CH7" s="24">
        <v>283.3</v>
      </c>
      <c r="CI7" s="24">
        <v>289.81</v>
      </c>
      <c r="CJ7" s="24">
        <v>301.54000000000002</v>
      </c>
      <c r="CK7" s="24">
        <v>311.73</v>
      </c>
      <c r="CL7" s="24">
        <v>294.83</v>
      </c>
      <c r="CM7" s="24">
        <v>54.25</v>
      </c>
      <c r="CN7" s="24">
        <v>53.63</v>
      </c>
      <c r="CO7" s="24">
        <v>53.2</v>
      </c>
      <c r="CP7" s="24">
        <v>53.39</v>
      </c>
      <c r="CQ7" s="24">
        <v>53.31</v>
      </c>
      <c r="CR7" s="24">
        <v>54.93</v>
      </c>
      <c r="CS7" s="24">
        <v>55.96</v>
      </c>
      <c r="CT7" s="24">
        <v>56.45</v>
      </c>
      <c r="CU7" s="24">
        <v>58.26</v>
      </c>
      <c r="CV7" s="24">
        <v>56.76</v>
      </c>
      <c r="CW7" s="24">
        <v>84.27</v>
      </c>
      <c r="CX7" s="24">
        <v>87.69</v>
      </c>
      <c r="CY7" s="24">
        <v>85.87</v>
      </c>
      <c r="CZ7" s="24">
        <v>85.16</v>
      </c>
      <c r="DA7" s="24">
        <v>85.22</v>
      </c>
      <c r="DB7" s="24">
        <v>84.69</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2024-02-01T05:37:48Z</cp:lastPrinted>
  <dcterms:created xsi:type="dcterms:W3CDTF">2023-12-12T03:00:13Z</dcterms:created>
  <dcterms:modified xsi:type="dcterms:W3CDTF">2024-02-19T06:01:39Z</dcterms:modified>
  <cp:category/>
</cp:coreProperties>
</file>