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Rdfd+4Xkne+RMjBBAjMHRD0kOUf+Fz6r5wBI7Gw2cw/mBVNuA4cxmicnNAO2UZPi87aQpgkwgkRaDplRJPc2g==" workbookSaltValue="C6GcvFBtCrGJ7eNVQN/7l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<sst xmlns="http://schemas.openxmlformats.org/spreadsheetml/2006/main" xmlns:r="http://schemas.openxmlformats.org/officeDocument/2006/relationships" count="116" uniqueCount="116">
  <si>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</si>
  <si>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</si>
  <si>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</si>
  <si>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</si>
  <si>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</si>
  <si>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</si>
  <si>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</si>
  <si>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</si>
  <si>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</si>
  <si>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</si>
  <si>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</si>
  <si>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</si>
  <si>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</si>
  <si>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</si>
  <si>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</si>
  <si>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</si>
  <si>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</si>
  <si>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</si>
  <si>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</si>
  <si>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</si>
  <si>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</si>
  <si>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</si>
  <si>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</si>
  <si>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</si>
  <si>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平成２９年度に使用料の改定を実施したため、単年度の収益的収支比率及び経費回収率が平成２９年度から上昇し横ばいで推移し、令和２年度は約3%上昇したが、依然として100%を下回っており赤字であることから、更なる経営改善や経費の削減を図っていくこと及び更なる使用料の改定が必要であるが、令和６年４月からの公営企業会計移行に向け、令和４年度から進めている。
・水洗化率は平均値が下がっている中、上昇しており、高い値を示している。新規供用開始箇所の接続世帯や未普及促進及び未接続世帯への啓発活動に効果がみられる。</t>
    <rPh sb="22" eb="25">
      <t>タンネンド</t>
    </rPh>
    <rPh sb="26" eb="29">
      <t>シュウエキテキ</t>
    </rPh>
    <rPh sb="29" eb="31">
      <t>シュウシ</t>
    </rPh>
    <rPh sb="31" eb="33">
      <t>ヒリツ</t>
    </rPh>
    <rPh sb="33" eb="34">
      <t>オヨ</t>
    </rPh>
    <rPh sb="35" eb="37">
      <t>ケイヒ</t>
    </rPh>
    <rPh sb="37" eb="39">
      <t>カイシュウ</t>
    </rPh>
    <rPh sb="39" eb="40">
      <t>リツ</t>
    </rPh>
    <rPh sb="41" eb="43">
      <t>ヘイセイ</t>
    </rPh>
    <rPh sb="45" eb="47">
      <t>ネンド</t>
    </rPh>
    <rPh sb="49" eb="51">
      <t>ジョウショウ</t>
    </rPh>
    <rPh sb="52" eb="53">
      <t>ヨコ</t>
    </rPh>
    <rPh sb="56" eb="58">
      <t>スイイ</t>
    </rPh>
    <rPh sb="60" eb="62">
      <t>レイワ</t>
    </rPh>
    <rPh sb="63" eb="65">
      <t>ネンド</t>
    </rPh>
    <rPh sb="66" eb="67">
      <t>ヤク</t>
    </rPh>
    <rPh sb="69" eb="71">
      <t>ジョウショウ</t>
    </rPh>
    <rPh sb="75" eb="77">
      <t>イゼン</t>
    </rPh>
    <rPh sb="101" eb="102">
      <t>サラ</t>
    </rPh>
    <rPh sb="109" eb="111">
      <t>ケイヒ</t>
    </rPh>
    <rPh sb="112" eb="114">
      <t>サクゲン</t>
    </rPh>
    <rPh sb="122" eb="123">
      <t>オヨ</t>
    </rPh>
    <rPh sb="124" eb="125">
      <t>サラ</t>
    </rPh>
    <rPh sb="127" eb="130">
      <t>シヨウリョウ</t>
    </rPh>
    <rPh sb="131" eb="133">
      <t>カイテイ</t>
    </rPh>
    <rPh sb="134" eb="136">
      <t>ヒツヨウ</t>
    </rPh>
    <rPh sb="141" eb="143">
      <t>レイワ</t>
    </rPh>
    <rPh sb="144" eb="145">
      <t>トシ</t>
    </rPh>
    <rPh sb="146" eb="147">
      <t>ガツ</t>
    </rPh>
    <rPh sb="150" eb="152">
      <t>コウエイ</t>
    </rPh>
    <rPh sb="152" eb="154">
      <t>キギョウ</t>
    </rPh>
    <rPh sb="154" eb="156">
      <t>カイケイ</t>
    </rPh>
    <rPh sb="156" eb="158">
      <t>イコウ</t>
    </rPh>
    <rPh sb="159" eb="160">
      <t>ム</t>
    </rPh>
    <rPh sb="162" eb="164">
      <t>レイワ</t>
    </rPh>
    <rPh sb="165" eb="167">
      <t>ネンド</t>
    </rPh>
    <rPh sb="169" eb="170">
      <t>スス</t>
    </rPh>
    <rPh sb="178" eb="181">
      <t>スイセンカ</t>
    </rPh>
    <rPh sb="181" eb="182">
      <t>リツ</t>
    </rPh>
    <rPh sb="183" eb="186">
      <t>ヘイキンチ</t>
    </rPh>
    <rPh sb="187" eb="188">
      <t>サ</t>
    </rPh>
    <rPh sb="193" eb="194">
      <t>ナカ</t>
    </rPh>
    <rPh sb="195" eb="197">
      <t>ジョウショウ</t>
    </rPh>
    <rPh sb="202" eb="203">
      <t>タカ</t>
    </rPh>
    <rPh sb="204" eb="205">
      <t>アタイ</t>
    </rPh>
    <rPh sb="206" eb="207">
      <t>シメ</t>
    </rPh>
    <rPh sb="212" eb="214">
      <t>シンキ</t>
    </rPh>
    <rPh sb="214" eb="216">
      <t>キョウヨウ</t>
    </rPh>
    <rPh sb="216" eb="218">
      <t>カイシ</t>
    </rPh>
    <rPh sb="218" eb="220">
      <t>カショ</t>
    </rPh>
    <rPh sb="221" eb="223">
      <t>セツゾク</t>
    </rPh>
    <rPh sb="223" eb="225">
      <t>セタイ</t>
    </rPh>
    <rPh sb="226" eb="229">
      <t>ミフキュウ</t>
    </rPh>
    <rPh sb="229" eb="231">
      <t>ソクシン</t>
    </rPh>
    <rPh sb="231" eb="232">
      <t>オヨ</t>
    </rPh>
    <rPh sb="233" eb="236">
      <t>ミセツゾク</t>
    </rPh>
    <rPh sb="236" eb="238">
      <t>セタイ</t>
    </rPh>
    <rPh sb="240" eb="242">
      <t>ケイハツ</t>
    </rPh>
    <rPh sb="242" eb="244">
      <t>カツドウ</t>
    </rPh>
    <rPh sb="245" eb="247">
      <t>コウカ</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</si>
  <si>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</si>
  <si>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</si>
  <si>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</si>
  <si>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</si>
  <si>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</si>
  <si>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</si>
  <si>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</si>
  <si>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</si>
  <si>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</si>
  <si>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</si>
  <si>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</si>
  <si>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</si>
  <si>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</si>
  <si>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</si>
  <si>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</si>
  <si>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</si>
  <si>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</si>
  <si>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</si>
  <si>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</si>
  <si>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</si>
  <si>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</si>
  <si>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</si>
  <si>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</si>
  <si>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</si>
  <si>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</si>
  <si>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</si>
  <si>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</si>
  <si>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</si>
  <si>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</si>
  <si>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</si>
  <si>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</si>
  <si>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</si>
  <si>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</si>
  <si>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</si>
  <si>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</si>
  <si>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</si>
  <si>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</si>
  <si>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</si>
  <si>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</si>
  <si>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</si>
  <si>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</si>
  <si>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</si>
  <si>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</si>
  <si>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</si>
  <si>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</si>
  <si>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</si>
  <si>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</si>
  <si>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</si>
  <si>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</si>
  <si>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</si>
  <si>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</si>
  <si>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</si>
  <si>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</si>
  <si>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</si>
  <si>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</si>
  <si>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</si>
  <si>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</si>
  <si>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</si>
  <si>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</si>
  <si>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</si>
  <si>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</si>
  <si>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</si>
  <si>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</si>
  <si>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</si>
  <si>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</si>
  <si>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</si>
  <si>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</si>
  <si>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</si>
  <si>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</si>
  <si>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</si>
  <si>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</si>
  <si>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</si>
  <si>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山梨県　富士川町</t>
  </si>
  <si>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</si>
  <si>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</si>
  <si>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</si>
  <si>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</si>
  <si>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</si>
  <si>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</si>
  <si>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</si>
  <si>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</si>
  <si>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</si>
  <si>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</si>
  <si>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</si>
  <si>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</si>
  <si>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</si>
  <si>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</si>
  <si>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</si>
  <si>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</si>
  <si>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・本町ではまだ未普及促進として新規の布設工事に取り組んでいるところである。しかしながら、供用開始から約２８年経過していることから、毎年管渠調査を実施している。
調査結果より、事故等に繋がる大きな損傷は確認されないが、引き続き管渠調査を実施し、必要な財源を確保しながら修繕や更新事業費の平準化に努め、特に緊急性や重要性の高い管渠から更新等を進めていく。</t>
    <rPh sb="1" eb="3">
      <t>ホンマチ</t>
    </rPh>
    <rPh sb="7" eb="10">
      <t>ミフキュウ</t>
    </rPh>
    <rPh sb="10" eb="12">
      <t>ソクシン</t>
    </rPh>
    <rPh sb="15" eb="17">
      <t>シンキ</t>
    </rPh>
    <rPh sb="18" eb="20">
      <t>フセツ</t>
    </rPh>
    <rPh sb="20" eb="22">
      <t>コウジ</t>
    </rPh>
    <rPh sb="23" eb="24">
      <t>ト</t>
    </rPh>
    <rPh sb="25" eb="26">
      <t>ク</t>
    </rPh>
    <rPh sb="44" eb="46">
      <t>キョウヨウ</t>
    </rPh>
    <rPh sb="46" eb="48">
      <t>カイシ</t>
    </rPh>
    <rPh sb="50" eb="51">
      <t>ヤク</t>
    </rPh>
    <rPh sb="53" eb="54">
      <t>ネン</t>
    </rPh>
    <rPh sb="54" eb="56">
      <t>ケイカ</t>
    </rPh>
    <rPh sb="65" eb="67">
      <t>マイネン</t>
    </rPh>
    <rPh sb="67" eb="68">
      <t>カン</t>
    </rPh>
    <rPh sb="68" eb="69">
      <t>キョ</t>
    </rPh>
    <rPh sb="69" eb="71">
      <t>チョウサ</t>
    </rPh>
    <rPh sb="72" eb="74">
      <t>ジッシ</t>
    </rPh>
    <rPh sb="80" eb="82">
      <t>チョウサ</t>
    </rPh>
    <rPh sb="82" eb="84">
      <t>ケッカ</t>
    </rPh>
    <rPh sb="87" eb="89">
      <t>ジコ</t>
    </rPh>
    <rPh sb="89" eb="90">
      <t>トウ</t>
    </rPh>
    <rPh sb="91" eb="92">
      <t>ツナ</t>
    </rPh>
    <rPh sb="94" eb="95">
      <t>オオ</t>
    </rPh>
    <rPh sb="97" eb="99">
      <t>ソンショウ</t>
    </rPh>
    <rPh sb="100" eb="102">
      <t>カクニン</t>
    </rPh>
    <rPh sb="108" eb="109">
      <t>ヒ</t>
    </rPh>
    <rPh sb="110" eb="111">
      <t>ツヅ</t>
    </rPh>
    <rPh sb="112" eb="113">
      <t>カン</t>
    </rPh>
    <rPh sb="113" eb="114">
      <t>キョ</t>
    </rPh>
    <rPh sb="114" eb="116">
      <t>チョウサ</t>
    </rPh>
    <rPh sb="117" eb="119">
      <t>ジッシ</t>
    </rPh>
    <rPh sb="121" eb="123">
      <t>ヒツヨウ</t>
    </rPh>
    <rPh sb="124" eb="126">
      <t>ザイゲン</t>
    </rPh>
    <rPh sb="127" eb="129">
      <t>カクホ</t>
    </rPh>
    <rPh sb="133" eb="135">
      <t>シュウゼン</t>
    </rPh>
    <rPh sb="136" eb="138">
      <t>コウシン</t>
    </rPh>
    <rPh sb="138" eb="141">
      <t>ジギョウヒ</t>
    </rPh>
    <rPh sb="142" eb="145">
      <t>ヘイジュンカ</t>
    </rPh>
    <rPh sb="146" eb="147">
      <t>ツト</t>
    </rPh>
    <rPh sb="149" eb="150">
      <t>トク</t>
    </rPh>
    <rPh sb="151" eb="154">
      <t>キンキュウセイ</t>
    </rPh>
    <rPh sb="155" eb="158">
      <t>ジュウヨウセイ</t>
    </rPh>
    <rPh sb="159" eb="160">
      <t>タカ</t>
    </rPh>
    <rPh sb="161" eb="162">
      <t>カン</t>
    </rPh>
    <rPh sb="162" eb="163">
      <t>キョ</t>
    </rPh>
    <rPh sb="165" eb="167">
      <t>コウシン</t>
    </rPh>
    <rPh sb="167" eb="168">
      <t>トウ</t>
    </rPh>
    <rPh sb="169" eb="170">
      <t>スス</t>
    </rPh>
    <phoneticPr fontId="1"/>
  </si>
  <si>
    <t>・一般会計からの繰入金に依存した経営をしていることから、この状況を改善すべく平成２９年度に使用料の料金改定を実施し、使用料収入による収益的確保を図った。また経営戦略を基に中長期的に持続可能な経営の見直しを行うことにより、経営の健全性及び効率性の向上を図るとともに、更なる料金改定に取り組む必要がある。
・水洗化率向上に向け、新設管の布設を進めるとともに、処理区域内の住民に対し早期の下水道接続の啓発を推進し、水洗化率の向上については、引き続き、未接続の世帯等への啓蒙活動等を積極的に行う。
・老朽化対策については、供用開始から約２８年経過していることから、ストックマネジメント計画を策定し、事故を未然に防ぐよう、引き続き管渠及びマンホールの調査点検を実施し、計画的な修繕・改築事業を進める。</t>
    <rPh sb="1" eb="3">
      <t>イッパン</t>
    </rPh>
    <rPh sb="3" eb="5">
      <t>カイケイ</t>
    </rPh>
    <rPh sb="8" eb="10">
      <t>クリイレ</t>
    </rPh>
    <rPh sb="10" eb="11">
      <t>キン</t>
    </rPh>
    <rPh sb="12" eb="14">
      <t>イゾン</t>
    </rPh>
    <rPh sb="16" eb="18">
      <t>ケイエイ</t>
    </rPh>
    <rPh sb="30" eb="32">
      <t>ジョウキョウ</t>
    </rPh>
    <rPh sb="33" eb="35">
      <t>カイゼン</t>
    </rPh>
    <rPh sb="38" eb="40">
      <t>ヘイセイ</t>
    </rPh>
    <rPh sb="42" eb="44">
      <t>ネンド</t>
    </rPh>
    <rPh sb="45" eb="48">
      <t>シヨウリョウ</t>
    </rPh>
    <rPh sb="49" eb="51">
      <t>リョウキン</t>
    </rPh>
    <rPh sb="51" eb="53">
      <t>カイテイ</t>
    </rPh>
    <rPh sb="54" eb="56">
      <t>ジッシ</t>
    </rPh>
    <rPh sb="58" eb="61">
      <t>シヨウリョウ</t>
    </rPh>
    <rPh sb="61" eb="63">
      <t>シュウニュウ</t>
    </rPh>
    <rPh sb="66" eb="69">
      <t>シュウエキテキ</t>
    </rPh>
    <rPh sb="69" eb="71">
      <t>カクホ</t>
    </rPh>
    <rPh sb="72" eb="73">
      <t>ハカ</t>
    </rPh>
    <rPh sb="78" eb="80">
      <t>ケイエイ</t>
    </rPh>
    <rPh sb="80" eb="82">
      <t>センリャク</t>
    </rPh>
    <rPh sb="83" eb="84">
      <t>モト</t>
    </rPh>
    <rPh sb="85" eb="89">
      <t>チュウチョウキテキ</t>
    </rPh>
    <rPh sb="90" eb="92">
      <t>ジゾク</t>
    </rPh>
    <rPh sb="92" eb="94">
      <t>カノウ</t>
    </rPh>
    <rPh sb="95" eb="97">
      <t>ケイエイ</t>
    </rPh>
    <rPh sb="98" eb="100">
      <t>ミナオ</t>
    </rPh>
    <rPh sb="102" eb="103">
      <t>オコナ</t>
    </rPh>
    <rPh sb="122" eb="124">
      <t>コウジョウ</t>
    </rPh>
    <rPh sb="125" eb="126">
      <t>ハカ</t>
    </rPh>
    <rPh sb="132" eb="133">
      <t>サラ</t>
    </rPh>
    <rPh sb="135" eb="137">
      <t>リョウキン</t>
    </rPh>
    <rPh sb="137" eb="139">
      <t>カイテイ</t>
    </rPh>
    <rPh sb="140" eb="141">
      <t>ト</t>
    </rPh>
    <rPh sb="142" eb="143">
      <t>ク</t>
    </rPh>
    <rPh sb="144" eb="146">
      <t>ヒツヨウ</t>
    </rPh>
    <rPh sb="152" eb="155">
      <t>スイセンカ</t>
    </rPh>
    <rPh sb="155" eb="156">
      <t>リツ</t>
    </rPh>
    <rPh sb="156" eb="158">
      <t>コウジョウ</t>
    </rPh>
    <rPh sb="159" eb="160">
      <t>ム</t>
    </rPh>
    <rPh sb="162" eb="164">
      <t>シンセツ</t>
    </rPh>
    <rPh sb="164" eb="165">
      <t>カン</t>
    </rPh>
    <rPh sb="166" eb="168">
      <t>フセツ</t>
    </rPh>
    <rPh sb="169" eb="170">
      <t>スス</t>
    </rPh>
    <rPh sb="177" eb="179">
      <t>ショリ</t>
    </rPh>
    <rPh sb="179" eb="182">
      <t>クイキナイ</t>
    </rPh>
    <rPh sb="183" eb="185">
      <t>ジュウミン</t>
    </rPh>
    <rPh sb="186" eb="187">
      <t>タイ</t>
    </rPh>
    <rPh sb="188" eb="190">
      <t>ソウキ</t>
    </rPh>
    <rPh sb="191" eb="194">
      <t>ゲスイドウ</t>
    </rPh>
    <rPh sb="194" eb="196">
      <t>セツゾク</t>
    </rPh>
    <rPh sb="197" eb="199">
      <t>ケイハツ</t>
    </rPh>
    <rPh sb="200" eb="202">
      <t>スイシン</t>
    </rPh>
    <rPh sb="204" eb="207">
      <t>スイセンカ</t>
    </rPh>
    <rPh sb="207" eb="208">
      <t>リツ</t>
    </rPh>
    <rPh sb="209" eb="211">
      <t>コウジョウ</t>
    </rPh>
    <rPh sb="217" eb="218">
      <t>ヒ</t>
    </rPh>
    <rPh sb="219" eb="220">
      <t>ツヅ</t>
    </rPh>
    <rPh sb="222" eb="225">
      <t>ミセツゾク</t>
    </rPh>
    <rPh sb="226" eb="228">
      <t>セタイ</t>
    </rPh>
    <rPh sb="228" eb="229">
      <t>トウ</t>
    </rPh>
    <rPh sb="231" eb="233">
      <t>ケイモウ</t>
    </rPh>
    <rPh sb="233" eb="235">
      <t>カツドウ</t>
    </rPh>
    <rPh sb="235" eb="236">
      <t>トウ</t>
    </rPh>
    <rPh sb="237" eb="240">
      <t>セッキョクテキ</t>
    </rPh>
    <rPh sb="241" eb="242">
      <t>オコナ</t>
    </rPh>
    <rPh sb="246" eb="249">
      <t>ロウキュウカ</t>
    </rPh>
    <rPh sb="249" eb="251">
      <t>タイサク</t>
    </rPh>
    <rPh sb="257" eb="259">
      <t>キョウヨウ</t>
    </rPh>
    <rPh sb="259" eb="261">
      <t>カイシ</t>
    </rPh>
    <rPh sb="263" eb="264">
      <t>ヤク</t>
    </rPh>
    <rPh sb="266" eb="267">
      <t>ネン</t>
    </rPh>
    <rPh sb="267" eb="269">
      <t>ケイカ</t>
    </rPh>
    <rPh sb="288" eb="290">
      <t>ケイカク</t>
    </rPh>
    <rPh sb="291" eb="293">
      <t>サクテイ</t>
    </rPh>
    <rPh sb="295" eb="297">
      <t>ジコ</t>
    </rPh>
    <rPh sb="298" eb="300">
      <t>ミゼン</t>
    </rPh>
    <rPh sb="301" eb="302">
      <t>フセ</t>
    </rPh>
    <rPh sb="306" eb="307">
      <t>ヒ</t>
    </rPh>
    <rPh sb="308" eb="309">
      <t>ツヅ</t>
    </rPh>
    <rPh sb="310" eb="311">
      <t>カン</t>
    </rPh>
    <rPh sb="311" eb="312">
      <t>キョ</t>
    </rPh>
    <rPh sb="312" eb="313">
      <t>オヨ</t>
    </rPh>
    <rPh sb="320" eb="322">
      <t>チョウサ</t>
    </rPh>
    <rPh sb="322" eb="324">
      <t>テンケン</t>
    </rPh>
    <rPh sb="325" eb="327">
      <t>ジッシ</t>
    </rPh>
    <rPh sb="329" eb="332">
      <t>ケイカクテキ</t>
    </rPh>
    <rPh sb="333" eb="335">
      <t>シュウゼン</t>
    </rPh>
    <rPh sb="336" eb="338">
      <t>カイチク</t>
    </rPh>
    <rPh sb="338" eb="340">
      <t>ジギョウ</t>
    </rPh>
    <rPh sb="341" eb="342">
      <t>スス</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</si>
</sst>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0.16</c:v>
                </c:pt>
                <c:pt idx="1">
                  <c:v>0.13</c:v>
                </c:pt>
                <c:pt idx="2">
                  <c:v>0.15</c:v>
                </c:pt>
                <c:pt idx="3">
                  <c:v>1.65</c:v>
                </c:pt>
                <c:pt idx="4">
                  <c:v>0.14000000000000001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63.25</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53.5</c:v>
                </c:pt>
                <c:pt idx="1">
                  <c:v>52.58</c:v>
                </c:pt>
                <c:pt idx="2">
                  <c:v>50.94</c:v>
                </c:pt>
                <c:pt idx="3">
                  <c:v>50.53</c:v>
                </c:pt>
                <c:pt idx="4">
                  <c:v>51.42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88.67</c:v>
                </c:pt>
                <c:pt idx="1">
                  <c:v>88.78</c:v>
                </c:pt>
                <c:pt idx="2">
                  <c:v>89.98</c:v>
                </c:pt>
                <c:pt idx="3">
                  <c:v>89.99</c:v>
                </c:pt>
                <c:pt idx="4">
                  <c:v>90.43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83.51</c:v>
                </c:pt>
                <c:pt idx="1">
                  <c:v>83.02</c:v>
                </c:pt>
                <c:pt idx="2">
                  <c:v>82.55</c:v>
                </c:pt>
                <c:pt idx="3">
                  <c:v>82.08</c:v>
                </c:pt>
                <c:pt idx="4">
                  <c:v>81.34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90.62</c:v>
                </c:pt>
                <c:pt idx="1">
                  <c:v>90.51</c:v>
                </c:pt>
                <c:pt idx="2">
                  <c:v>90.1</c:v>
                </c:pt>
                <c:pt idx="3">
                  <c:v>93.03</c:v>
                </c:pt>
                <c:pt idx="4">
                  <c:v>93.69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formatCode="#,##0.00;&quot;△&quot;#,##0.00;&quot;-&quot;">
                  <c:v>13.62</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966.33</c:v>
                </c:pt>
                <c:pt idx="1">
                  <c:v>958.81</c:v>
                </c:pt>
                <c:pt idx="2">
                  <c:v>1001.3</c:v>
                </c:pt>
                <c:pt idx="3">
                  <c:v>1050.51</c:v>
                </c:pt>
                <c:pt idx="4">
                  <c:v>1102.01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80.09</c:v>
                </c:pt>
                <c:pt idx="1">
                  <c:v>79.83</c:v>
                </c:pt>
                <c:pt idx="2">
                  <c:v>80.2</c:v>
                </c:pt>
                <c:pt idx="3">
                  <c:v>87.96</c:v>
                </c:pt>
                <c:pt idx="4">
                  <c:v>89.3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81.739999999999995</c:v>
                </c:pt>
                <c:pt idx="1">
                  <c:v>82.88</c:v>
                </c:pt>
                <c:pt idx="2">
                  <c:v>81.88</c:v>
                </c:pt>
                <c:pt idx="3">
                  <c:v>82.65</c:v>
                </c:pt>
                <c:pt idx="4">
                  <c:v>82.55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150</c:v>
                </c:pt>
                <c:pt idx="1">
                  <c:v>149.99</c:v>
                </c:pt>
                <c:pt idx="2">
                  <c:v>152.05000000000001</c:v>
                </c:pt>
                <c:pt idx="3">
                  <c:v>141.53</c:v>
                </c:pt>
                <c:pt idx="4">
                  <c:v>137.41999999999999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194.31</c:v>
                </c:pt>
                <c:pt idx="1">
                  <c:v>190.99</c:v>
                </c:pt>
                <c:pt idx="2">
                  <c:v>187.55</c:v>
                </c:pt>
                <c:pt idx="3">
                  <c:v>186.3</c:v>
                </c:pt>
                <c:pt idx="4">
                  <c:v>188.38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【669.12】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107630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332605" y="3000375"/>
          <a:ext cx="353377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8199755" y="3000375"/>
          <a:ext cx="353377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494030" y="10935335"/>
          <a:ext cx="454342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5637530" y="10935335"/>
          <a:ext cx="454342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H16" workbookViewId="0">
      <selection activeCell="BL45" sqref="BL45:BZ46"/>
    </sheetView>
  </sheetViews>
  <sheetFormatPr defaultColWidth="2.625" defaultRowHeight="13.2"/>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山梨県　富士川町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0" t="str">
        <f>データ!$M$6</f>
        <v>非設置</v>
      </c>
      <c r="AE8" s="20"/>
      <c r="AF8" s="20"/>
      <c r="AG8" s="20"/>
      <c r="AH8" s="20"/>
      <c r="AI8" s="20"/>
      <c r="AJ8" s="20"/>
      <c r="AK8" s="3"/>
      <c r="AL8" s="21">
        <f>データ!S6</f>
        <v>14475</v>
      </c>
      <c r="AM8" s="21"/>
      <c r="AN8" s="21"/>
      <c r="AO8" s="21"/>
      <c r="AP8" s="21"/>
      <c r="AQ8" s="21"/>
      <c r="AR8" s="21"/>
      <c r="AS8" s="21"/>
      <c r="AT8" s="7">
        <f>データ!T6</f>
        <v>112</v>
      </c>
      <c r="AU8" s="7"/>
      <c r="AV8" s="7"/>
      <c r="AW8" s="7"/>
      <c r="AX8" s="7"/>
      <c r="AY8" s="7"/>
      <c r="AZ8" s="7"/>
      <c r="BA8" s="7"/>
      <c r="BB8" s="7">
        <f>データ!U6</f>
        <v>129.24</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22</v>
      </c>
      <c r="AE9" s="5"/>
      <c r="AF9" s="5"/>
      <c r="AG9" s="5"/>
      <c r="AH9" s="5"/>
      <c r="AI9" s="5"/>
      <c r="AJ9" s="5"/>
      <c r="AK9" s="3"/>
      <c r="AL9" s="5" t="s">
        <v>32</v>
      </c>
      <c r="AM9" s="5"/>
      <c r="AN9" s="5"/>
      <c r="AO9" s="5"/>
      <c r="AP9" s="5"/>
      <c r="AQ9" s="5"/>
      <c r="AR9" s="5"/>
      <c r="AS9" s="5"/>
      <c r="AT9" s="5" t="s">
        <v>33</v>
      </c>
      <c r="AU9" s="5"/>
      <c r="AV9" s="5"/>
      <c r="AW9" s="5"/>
      <c r="AX9" s="5"/>
      <c r="AY9" s="5"/>
      <c r="AZ9" s="5"/>
      <c r="BA9" s="5"/>
      <c r="BB9" s="5" t="s">
        <v>36</v>
      </c>
      <c r="BC9" s="5"/>
      <c r="BD9" s="5"/>
      <c r="BE9" s="5"/>
      <c r="BF9" s="5"/>
      <c r="BG9" s="5"/>
      <c r="BH9" s="5"/>
      <c r="BI9" s="5"/>
      <c r="BJ9" s="3"/>
      <c r="BK9" s="3"/>
      <c r="BL9" s="28" t="s">
        <v>37</v>
      </c>
      <c r="BM9" s="38"/>
      <c r="BN9" s="45" t="s">
        <v>39</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80.31</v>
      </c>
      <c r="Q10" s="7"/>
      <c r="R10" s="7"/>
      <c r="S10" s="7"/>
      <c r="T10" s="7"/>
      <c r="U10" s="7"/>
      <c r="V10" s="7"/>
      <c r="W10" s="7">
        <f>データ!Q6</f>
        <v>97.59</v>
      </c>
      <c r="X10" s="7"/>
      <c r="Y10" s="7"/>
      <c r="Z10" s="7"/>
      <c r="AA10" s="7"/>
      <c r="AB10" s="7"/>
      <c r="AC10" s="7"/>
      <c r="AD10" s="21">
        <f>データ!R6</f>
        <v>2170</v>
      </c>
      <c r="AE10" s="21"/>
      <c r="AF10" s="21"/>
      <c r="AG10" s="21"/>
      <c r="AH10" s="21"/>
      <c r="AI10" s="21"/>
      <c r="AJ10" s="21"/>
      <c r="AK10" s="2"/>
      <c r="AL10" s="21">
        <f>データ!V6</f>
        <v>11578</v>
      </c>
      <c r="AM10" s="21"/>
      <c r="AN10" s="21"/>
      <c r="AO10" s="21"/>
      <c r="AP10" s="21"/>
      <c r="AQ10" s="21"/>
      <c r="AR10" s="21"/>
      <c r="AS10" s="21"/>
      <c r="AT10" s="7">
        <f>データ!W6</f>
        <v>4.1399999999999997</v>
      </c>
      <c r="AU10" s="7"/>
      <c r="AV10" s="7"/>
      <c r="AW10" s="7"/>
      <c r="AX10" s="7"/>
      <c r="AY10" s="7"/>
      <c r="AZ10" s="7"/>
      <c r="BA10" s="7"/>
      <c r="BB10" s="7">
        <f>データ!X6</f>
        <v>2796.62</v>
      </c>
      <c r="BC10" s="7"/>
      <c r="BD10" s="7"/>
      <c r="BE10" s="7"/>
      <c r="BF10" s="7"/>
      <c r="BG10" s="7"/>
      <c r="BH10" s="7"/>
      <c r="BI10" s="7"/>
      <c r="BJ10" s="2"/>
      <c r="BK10" s="2"/>
      <c r="BL10" s="29" t="s">
        <v>40</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43</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24</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45</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46</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47</v>
      </c>
      <c r="C85" s="12"/>
      <c r="D85" s="12"/>
      <c r="E85" s="12" t="s">
        <v>49</v>
      </c>
      <c r="F85" s="12" t="s">
        <v>50</v>
      </c>
      <c r="G85" s="12" t="s">
        <v>51</v>
      </c>
      <c r="H85" s="12" t="s">
        <v>44</v>
      </c>
      <c r="I85" s="12" t="s">
        <v>9</v>
      </c>
      <c r="J85" s="12" t="s">
        <v>52</v>
      </c>
      <c r="K85" s="12" t="s">
        <v>53</v>
      </c>
      <c r="L85" s="12" t="s">
        <v>35</v>
      </c>
      <c r="M85" s="12" t="s">
        <v>38</v>
      </c>
      <c r="N85" s="12" t="s">
        <v>54</v>
      </c>
      <c r="O85" s="12" t="s">
        <v>56</v>
      </c>
    </row>
    <row r="86" spans="1:78" hidden="1">
      <c r="B86" s="12"/>
      <c r="C86" s="12"/>
      <c r="D86" s="12"/>
      <c r="E86" s="12" t="str">
        <f>データ!AI6</f>
        <v/>
      </c>
      <c r="F86" s="12" t="s">
        <v>41</v>
      </c>
      <c r="G86" s="12" t="s">
        <v>41</v>
      </c>
      <c r="H86" s="12" t="str">
        <f>データ!BP6</f>
        <v>【669.12】</v>
      </c>
      <c r="I86" s="12" t="str">
        <f>データ!CA6</f>
        <v>【99.73】</v>
      </c>
      <c r="J86" s="12" t="str">
        <f>データ!CL6</f>
        <v>【134.98】</v>
      </c>
      <c r="K86" s="12" t="str">
        <f>データ!CW6</f>
        <v>【59.99】</v>
      </c>
      <c r="L86" s="12" t="str">
        <f>データ!DH6</f>
        <v>【95.72】</v>
      </c>
      <c r="M86" s="12" t="s">
        <v>41</v>
      </c>
      <c r="N86" s="12" t="s">
        <v>41</v>
      </c>
      <c r="O86" s="12" t="str">
        <f>データ!EO6</f>
        <v>【0.24】</v>
      </c>
    </row>
  </sheetData>
  <sheetProtection algorithmName="SHA-512" hashValue="i4NSHp2tPv+9MXUKSn4K8GFNtM6M3Yfaa/JHAyE96T/NEjUC8OiVroe93WxuNoj6RrYV3sn/yZz/M5USRppLMQ==" saltValue="UWZuPxNQ4XClnelihE2PG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57</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59</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34</v>
      </c>
      <c r="C3" s="58" t="s">
        <v>61</v>
      </c>
      <c r="D3" s="58" t="s">
        <v>62</v>
      </c>
      <c r="E3" s="58" t="s">
        <v>4</v>
      </c>
      <c r="F3" s="58" t="s">
        <v>3</v>
      </c>
      <c r="G3" s="58" t="s">
        <v>28</v>
      </c>
      <c r="H3" s="65" t="s">
        <v>58</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63</v>
      </c>
      <c r="B4" s="59"/>
      <c r="C4" s="59"/>
      <c r="D4" s="59"/>
      <c r="E4" s="59"/>
      <c r="F4" s="59"/>
      <c r="G4" s="59"/>
      <c r="H4" s="66"/>
      <c r="I4" s="69"/>
      <c r="J4" s="69"/>
      <c r="K4" s="69"/>
      <c r="L4" s="69"/>
      <c r="M4" s="69"/>
      <c r="N4" s="69"/>
      <c r="O4" s="69"/>
      <c r="P4" s="69"/>
      <c r="Q4" s="69"/>
      <c r="R4" s="69"/>
      <c r="S4" s="69"/>
      <c r="T4" s="69"/>
      <c r="U4" s="69"/>
      <c r="V4" s="69"/>
      <c r="W4" s="69"/>
      <c r="X4" s="74"/>
      <c r="Y4" s="77" t="s">
        <v>27</v>
      </c>
      <c r="Z4" s="77"/>
      <c r="AA4" s="77"/>
      <c r="AB4" s="77"/>
      <c r="AC4" s="77"/>
      <c r="AD4" s="77"/>
      <c r="AE4" s="77"/>
      <c r="AF4" s="77"/>
      <c r="AG4" s="77"/>
      <c r="AH4" s="77"/>
      <c r="AI4" s="77"/>
      <c r="AJ4" s="77" t="s">
        <v>48</v>
      </c>
      <c r="AK4" s="77"/>
      <c r="AL4" s="77"/>
      <c r="AM4" s="77"/>
      <c r="AN4" s="77"/>
      <c r="AO4" s="77"/>
      <c r="AP4" s="77"/>
      <c r="AQ4" s="77"/>
      <c r="AR4" s="77"/>
      <c r="AS4" s="77"/>
      <c r="AT4" s="77"/>
      <c r="AU4" s="77" t="s">
        <v>30</v>
      </c>
      <c r="AV4" s="77"/>
      <c r="AW4" s="77"/>
      <c r="AX4" s="77"/>
      <c r="AY4" s="77"/>
      <c r="AZ4" s="77"/>
      <c r="BA4" s="77"/>
      <c r="BB4" s="77"/>
      <c r="BC4" s="77"/>
      <c r="BD4" s="77"/>
      <c r="BE4" s="77"/>
      <c r="BF4" s="77" t="s">
        <v>65</v>
      </c>
      <c r="BG4" s="77"/>
      <c r="BH4" s="77"/>
      <c r="BI4" s="77"/>
      <c r="BJ4" s="77"/>
      <c r="BK4" s="77"/>
      <c r="BL4" s="77"/>
      <c r="BM4" s="77"/>
      <c r="BN4" s="77"/>
      <c r="BO4" s="77"/>
      <c r="BP4" s="77"/>
      <c r="BQ4" s="77" t="s">
        <v>15</v>
      </c>
      <c r="BR4" s="77"/>
      <c r="BS4" s="77"/>
      <c r="BT4" s="77"/>
      <c r="BU4" s="77"/>
      <c r="BV4" s="77"/>
      <c r="BW4" s="77"/>
      <c r="BX4" s="77"/>
      <c r="BY4" s="77"/>
      <c r="BZ4" s="77"/>
      <c r="CA4" s="77"/>
      <c r="CB4" s="77" t="s">
        <v>64</v>
      </c>
      <c r="CC4" s="77"/>
      <c r="CD4" s="77"/>
      <c r="CE4" s="77"/>
      <c r="CF4" s="77"/>
      <c r="CG4" s="77"/>
      <c r="CH4" s="77"/>
      <c r="CI4" s="77"/>
      <c r="CJ4" s="77"/>
      <c r="CK4" s="77"/>
      <c r="CL4" s="77"/>
      <c r="CM4" s="77" t="s">
        <v>1</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c r="A5" s="56" t="s">
        <v>70</v>
      </c>
      <c r="B5" s="60"/>
      <c r="C5" s="60"/>
      <c r="D5" s="60"/>
      <c r="E5" s="60"/>
      <c r="F5" s="60"/>
      <c r="G5" s="60"/>
      <c r="H5" s="67" t="s">
        <v>60</v>
      </c>
      <c r="I5" s="67" t="s">
        <v>71</v>
      </c>
      <c r="J5" s="67" t="s">
        <v>72</v>
      </c>
      <c r="K5" s="67" t="s">
        <v>73</v>
      </c>
      <c r="L5" s="67" t="s">
        <v>74</v>
      </c>
      <c r="M5" s="67" t="s">
        <v>6</v>
      </c>
      <c r="N5" s="67" t="s">
        <v>75</v>
      </c>
      <c r="O5" s="67" t="s">
        <v>76</v>
      </c>
      <c r="P5" s="67" t="s">
        <v>77</v>
      </c>
      <c r="Q5" s="67" t="s">
        <v>78</v>
      </c>
      <c r="R5" s="67" t="s">
        <v>79</v>
      </c>
      <c r="S5" s="67" t="s">
        <v>80</v>
      </c>
      <c r="T5" s="67" t="s">
        <v>81</v>
      </c>
      <c r="U5" s="67" t="s">
        <v>0</v>
      </c>
      <c r="V5" s="67" t="s">
        <v>82</v>
      </c>
      <c r="W5" s="67" t="s">
        <v>83</v>
      </c>
      <c r="X5" s="67" t="s">
        <v>84</v>
      </c>
      <c r="Y5" s="67" t="s">
        <v>85</v>
      </c>
      <c r="Z5" s="67" t="s">
        <v>86</v>
      </c>
      <c r="AA5" s="67" t="s">
        <v>87</v>
      </c>
      <c r="AB5" s="67" t="s">
        <v>88</v>
      </c>
      <c r="AC5" s="67" t="s">
        <v>89</v>
      </c>
      <c r="AD5" s="67" t="s">
        <v>91</v>
      </c>
      <c r="AE5" s="67" t="s">
        <v>92</v>
      </c>
      <c r="AF5" s="67" t="s">
        <v>93</v>
      </c>
      <c r="AG5" s="67" t="s">
        <v>94</v>
      </c>
      <c r="AH5" s="67" t="s">
        <v>95</v>
      </c>
      <c r="AI5" s="67" t="s">
        <v>47</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5" s="55" customFormat="1">
      <c r="A6" s="56" t="s">
        <v>96</v>
      </c>
      <c r="B6" s="61">
        <f t="shared" ref="B6:X6" si="1">B7</f>
        <v>2021</v>
      </c>
      <c r="C6" s="61">
        <f t="shared" si="1"/>
        <v>193682</v>
      </c>
      <c r="D6" s="61">
        <f t="shared" si="1"/>
        <v>47</v>
      </c>
      <c r="E6" s="61">
        <f t="shared" si="1"/>
        <v>17</v>
      </c>
      <c r="F6" s="61">
        <f t="shared" si="1"/>
        <v>1</v>
      </c>
      <c r="G6" s="61">
        <f t="shared" si="1"/>
        <v>0</v>
      </c>
      <c r="H6" s="61" t="str">
        <f t="shared" si="1"/>
        <v>山梨県　富士川町</v>
      </c>
      <c r="I6" s="61" t="str">
        <f t="shared" si="1"/>
        <v>法非適用</v>
      </c>
      <c r="J6" s="61" t="str">
        <f t="shared" si="1"/>
        <v>下水道事業</v>
      </c>
      <c r="K6" s="61" t="str">
        <f t="shared" si="1"/>
        <v>公共下水道</v>
      </c>
      <c r="L6" s="61" t="str">
        <f t="shared" si="1"/>
        <v>Cc2</v>
      </c>
      <c r="M6" s="61" t="str">
        <f t="shared" si="1"/>
        <v>非設置</v>
      </c>
      <c r="N6" s="70" t="str">
        <f t="shared" si="1"/>
        <v>-</v>
      </c>
      <c r="O6" s="70" t="str">
        <f t="shared" si="1"/>
        <v>該当数値なし</v>
      </c>
      <c r="P6" s="70">
        <f t="shared" si="1"/>
        <v>80.31</v>
      </c>
      <c r="Q6" s="70">
        <f t="shared" si="1"/>
        <v>97.59</v>
      </c>
      <c r="R6" s="70">
        <f t="shared" si="1"/>
        <v>2170</v>
      </c>
      <c r="S6" s="70">
        <f t="shared" si="1"/>
        <v>14475</v>
      </c>
      <c r="T6" s="70">
        <f t="shared" si="1"/>
        <v>112</v>
      </c>
      <c r="U6" s="70">
        <f t="shared" si="1"/>
        <v>129.24</v>
      </c>
      <c r="V6" s="70">
        <f t="shared" si="1"/>
        <v>11578</v>
      </c>
      <c r="W6" s="70">
        <f t="shared" si="1"/>
        <v>4.1399999999999997</v>
      </c>
      <c r="X6" s="70">
        <f t="shared" si="1"/>
        <v>2796.62</v>
      </c>
      <c r="Y6" s="78">
        <f t="shared" ref="Y6:AH6" si="2">IF(Y7="",NA(),Y7)</f>
        <v>90.62</v>
      </c>
      <c r="Z6" s="78">
        <f t="shared" si="2"/>
        <v>90.51</v>
      </c>
      <c r="AA6" s="78">
        <f t="shared" si="2"/>
        <v>90.1</v>
      </c>
      <c r="AB6" s="78">
        <f t="shared" si="2"/>
        <v>93.03</v>
      </c>
      <c r="AC6" s="78">
        <f t="shared" si="2"/>
        <v>93.69</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13.62</v>
      </c>
      <c r="BG6" s="70">
        <f t="shared" si="5"/>
        <v>0</v>
      </c>
      <c r="BH6" s="70">
        <f t="shared" si="5"/>
        <v>0</v>
      </c>
      <c r="BI6" s="70">
        <f t="shared" si="5"/>
        <v>0</v>
      </c>
      <c r="BJ6" s="70">
        <f t="shared" si="5"/>
        <v>0</v>
      </c>
      <c r="BK6" s="78">
        <f t="shared" si="5"/>
        <v>966.33</v>
      </c>
      <c r="BL6" s="78">
        <f t="shared" si="5"/>
        <v>958.81</v>
      </c>
      <c r="BM6" s="78">
        <f t="shared" si="5"/>
        <v>1001.3</v>
      </c>
      <c r="BN6" s="78">
        <f t="shared" si="5"/>
        <v>1050.51</v>
      </c>
      <c r="BO6" s="78">
        <f t="shared" si="5"/>
        <v>1102.01</v>
      </c>
      <c r="BP6" s="70" t="str">
        <f>IF(BP7="","",IF(BP7="-","【-】","【"&amp;SUBSTITUTE(TEXT(BP7,"#,##0.00"),"-","△")&amp;"】"))</f>
        <v>【669.12】</v>
      </c>
      <c r="BQ6" s="78">
        <f t="shared" ref="BQ6:BZ6" si="6">IF(BQ7="",NA(),BQ7)</f>
        <v>80.09</v>
      </c>
      <c r="BR6" s="78">
        <f t="shared" si="6"/>
        <v>79.83</v>
      </c>
      <c r="BS6" s="78">
        <f t="shared" si="6"/>
        <v>80.2</v>
      </c>
      <c r="BT6" s="78">
        <f t="shared" si="6"/>
        <v>87.96</v>
      </c>
      <c r="BU6" s="78">
        <f t="shared" si="6"/>
        <v>89.3</v>
      </c>
      <c r="BV6" s="78">
        <f t="shared" si="6"/>
        <v>81.739999999999995</v>
      </c>
      <c r="BW6" s="78">
        <f t="shared" si="6"/>
        <v>82.88</v>
      </c>
      <c r="BX6" s="78">
        <f t="shared" si="6"/>
        <v>81.88</v>
      </c>
      <c r="BY6" s="78">
        <f t="shared" si="6"/>
        <v>82.65</v>
      </c>
      <c r="BZ6" s="78">
        <f t="shared" si="6"/>
        <v>82.55</v>
      </c>
      <c r="CA6" s="70" t="str">
        <f>IF(CA7="","",IF(CA7="-","【-】","【"&amp;SUBSTITUTE(TEXT(CA7,"#,##0.00"),"-","△")&amp;"】"))</f>
        <v>【99.73】</v>
      </c>
      <c r="CB6" s="78">
        <f t="shared" ref="CB6:CK6" si="7">IF(CB7="",NA(),CB7)</f>
        <v>150</v>
      </c>
      <c r="CC6" s="78">
        <f t="shared" si="7"/>
        <v>149.99</v>
      </c>
      <c r="CD6" s="78">
        <f t="shared" si="7"/>
        <v>152.05000000000001</v>
      </c>
      <c r="CE6" s="78">
        <f t="shared" si="7"/>
        <v>141.53</v>
      </c>
      <c r="CF6" s="78">
        <f t="shared" si="7"/>
        <v>137.41999999999999</v>
      </c>
      <c r="CG6" s="78">
        <f t="shared" si="7"/>
        <v>194.31</v>
      </c>
      <c r="CH6" s="78">
        <f t="shared" si="7"/>
        <v>190.99</v>
      </c>
      <c r="CI6" s="78">
        <f t="shared" si="7"/>
        <v>187.55</v>
      </c>
      <c r="CJ6" s="78">
        <f t="shared" si="7"/>
        <v>186.3</v>
      </c>
      <c r="CK6" s="78">
        <f t="shared" si="7"/>
        <v>188.38</v>
      </c>
      <c r="CL6" s="70" t="str">
        <f>IF(CL7="","",IF(CL7="-","【-】","【"&amp;SUBSTITUTE(TEXT(CL7,"#,##0.00"),"-","△")&amp;"】"))</f>
        <v>【134.98】</v>
      </c>
      <c r="CM6" s="78">
        <f t="shared" ref="CM6:CV6" si="8">IF(CM7="",NA(),CM7)</f>
        <v>63.25</v>
      </c>
      <c r="CN6" s="78" t="str">
        <f t="shared" si="8"/>
        <v>-</v>
      </c>
      <c r="CO6" s="78" t="str">
        <f t="shared" si="8"/>
        <v>-</v>
      </c>
      <c r="CP6" s="78" t="str">
        <f t="shared" si="8"/>
        <v>-</v>
      </c>
      <c r="CQ6" s="78" t="str">
        <f t="shared" si="8"/>
        <v>-</v>
      </c>
      <c r="CR6" s="78">
        <f t="shared" si="8"/>
        <v>53.5</v>
      </c>
      <c r="CS6" s="78">
        <f t="shared" si="8"/>
        <v>52.58</v>
      </c>
      <c r="CT6" s="78">
        <f t="shared" si="8"/>
        <v>50.94</v>
      </c>
      <c r="CU6" s="78">
        <f t="shared" si="8"/>
        <v>50.53</v>
      </c>
      <c r="CV6" s="78">
        <f t="shared" si="8"/>
        <v>51.42</v>
      </c>
      <c r="CW6" s="70" t="str">
        <f>IF(CW7="","",IF(CW7="-","【-】","【"&amp;SUBSTITUTE(TEXT(CW7,"#,##0.00"),"-","△")&amp;"】"))</f>
        <v>【59.99】</v>
      </c>
      <c r="CX6" s="78">
        <f t="shared" ref="CX6:DG6" si="9">IF(CX7="",NA(),CX7)</f>
        <v>88.67</v>
      </c>
      <c r="CY6" s="78">
        <f t="shared" si="9"/>
        <v>88.78</v>
      </c>
      <c r="CZ6" s="78">
        <f t="shared" si="9"/>
        <v>89.98</v>
      </c>
      <c r="DA6" s="78">
        <f t="shared" si="9"/>
        <v>89.99</v>
      </c>
      <c r="DB6" s="78">
        <f t="shared" si="9"/>
        <v>90.43</v>
      </c>
      <c r="DC6" s="78">
        <f t="shared" si="9"/>
        <v>83.51</v>
      </c>
      <c r="DD6" s="78">
        <f t="shared" si="9"/>
        <v>83.02</v>
      </c>
      <c r="DE6" s="78">
        <f t="shared" si="9"/>
        <v>82.55</v>
      </c>
      <c r="DF6" s="78">
        <f t="shared" si="9"/>
        <v>82.08</v>
      </c>
      <c r="DG6" s="78">
        <f t="shared" si="9"/>
        <v>81.34</v>
      </c>
      <c r="DH6" s="70" t="str">
        <f>IF(DH7="","",IF(DH7="-","【-】","【"&amp;SUBSTITUTE(TEXT(DH7,"#,##0.00"),"-","△")&amp;"】"))</f>
        <v>【95.72】</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0.16</v>
      </c>
      <c r="EK6" s="78">
        <f t="shared" si="12"/>
        <v>0.13</v>
      </c>
      <c r="EL6" s="78">
        <f t="shared" si="12"/>
        <v>0.15</v>
      </c>
      <c r="EM6" s="78">
        <f t="shared" si="12"/>
        <v>1.65</v>
      </c>
      <c r="EN6" s="78">
        <f t="shared" si="12"/>
        <v>0.14000000000000001</v>
      </c>
      <c r="EO6" s="70" t="str">
        <f>IF(EO7="","",IF(EO7="-","【-】","【"&amp;SUBSTITUTE(TEXT(EO7,"#,##0.00"),"-","△")&amp;"】"))</f>
        <v>【0.24】</v>
      </c>
    </row>
    <row r="7" spans="1:145" s="55" customFormat="1">
      <c r="A7" s="56"/>
      <c r="B7" s="62">
        <v>2021</v>
      </c>
      <c r="C7" s="62">
        <v>193682</v>
      </c>
      <c r="D7" s="62">
        <v>47</v>
      </c>
      <c r="E7" s="62">
        <v>17</v>
      </c>
      <c r="F7" s="62">
        <v>1</v>
      </c>
      <c r="G7" s="62">
        <v>0</v>
      </c>
      <c r="H7" s="62" t="s">
        <v>97</v>
      </c>
      <c r="I7" s="62" t="s">
        <v>98</v>
      </c>
      <c r="J7" s="62" t="s">
        <v>99</v>
      </c>
      <c r="K7" s="62" t="s">
        <v>100</v>
      </c>
      <c r="L7" s="62" t="s">
        <v>101</v>
      </c>
      <c r="M7" s="62" t="s">
        <v>102</v>
      </c>
      <c r="N7" s="71" t="s">
        <v>41</v>
      </c>
      <c r="O7" s="71" t="s">
        <v>103</v>
      </c>
      <c r="P7" s="71">
        <v>80.31</v>
      </c>
      <c r="Q7" s="71">
        <v>97.59</v>
      </c>
      <c r="R7" s="71">
        <v>2170</v>
      </c>
      <c r="S7" s="71">
        <v>14475</v>
      </c>
      <c r="T7" s="71">
        <v>112</v>
      </c>
      <c r="U7" s="71">
        <v>129.24</v>
      </c>
      <c r="V7" s="71">
        <v>11578</v>
      </c>
      <c r="W7" s="71">
        <v>4.1399999999999997</v>
      </c>
      <c r="X7" s="71">
        <v>2796.62</v>
      </c>
      <c r="Y7" s="71">
        <v>90.62</v>
      </c>
      <c r="Z7" s="71">
        <v>90.51</v>
      </c>
      <c r="AA7" s="71">
        <v>90.1</v>
      </c>
      <c r="AB7" s="71">
        <v>93.03</v>
      </c>
      <c r="AC7" s="71">
        <v>93.69</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13.62</v>
      </c>
      <c r="BG7" s="71">
        <v>0</v>
      </c>
      <c r="BH7" s="71">
        <v>0</v>
      </c>
      <c r="BI7" s="71">
        <v>0</v>
      </c>
      <c r="BJ7" s="71">
        <v>0</v>
      </c>
      <c r="BK7" s="71">
        <v>966.33</v>
      </c>
      <c r="BL7" s="71">
        <v>958.81</v>
      </c>
      <c r="BM7" s="71">
        <v>1001.3</v>
      </c>
      <c r="BN7" s="71">
        <v>1050.51</v>
      </c>
      <c r="BO7" s="71">
        <v>1102.01</v>
      </c>
      <c r="BP7" s="71">
        <v>669.12</v>
      </c>
      <c r="BQ7" s="71">
        <v>80.09</v>
      </c>
      <c r="BR7" s="71">
        <v>79.83</v>
      </c>
      <c r="BS7" s="71">
        <v>80.2</v>
      </c>
      <c r="BT7" s="71">
        <v>87.96</v>
      </c>
      <c r="BU7" s="71">
        <v>89.3</v>
      </c>
      <c r="BV7" s="71">
        <v>81.739999999999995</v>
      </c>
      <c r="BW7" s="71">
        <v>82.88</v>
      </c>
      <c r="BX7" s="71">
        <v>81.88</v>
      </c>
      <c r="BY7" s="71">
        <v>82.65</v>
      </c>
      <c r="BZ7" s="71">
        <v>82.55</v>
      </c>
      <c r="CA7" s="71">
        <v>99.73</v>
      </c>
      <c r="CB7" s="71">
        <v>150</v>
      </c>
      <c r="CC7" s="71">
        <v>149.99</v>
      </c>
      <c r="CD7" s="71">
        <v>152.05000000000001</v>
      </c>
      <c r="CE7" s="71">
        <v>141.53</v>
      </c>
      <c r="CF7" s="71">
        <v>137.41999999999999</v>
      </c>
      <c r="CG7" s="71">
        <v>194.31</v>
      </c>
      <c r="CH7" s="71">
        <v>190.99</v>
      </c>
      <c r="CI7" s="71">
        <v>187.55</v>
      </c>
      <c r="CJ7" s="71">
        <v>186.3</v>
      </c>
      <c r="CK7" s="71">
        <v>188.38</v>
      </c>
      <c r="CL7" s="71">
        <v>134.97999999999999</v>
      </c>
      <c r="CM7" s="71">
        <v>63.25</v>
      </c>
      <c r="CN7" s="71" t="s">
        <v>41</v>
      </c>
      <c r="CO7" s="71" t="s">
        <v>41</v>
      </c>
      <c r="CP7" s="71" t="s">
        <v>41</v>
      </c>
      <c r="CQ7" s="71" t="s">
        <v>41</v>
      </c>
      <c r="CR7" s="71">
        <v>53.5</v>
      </c>
      <c r="CS7" s="71">
        <v>52.58</v>
      </c>
      <c r="CT7" s="71">
        <v>50.94</v>
      </c>
      <c r="CU7" s="71">
        <v>50.53</v>
      </c>
      <c r="CV7" s="71">
        <v>51.42</v>
      </c>
      <c r="CW7" s="71">
        <v>59.99</v>
      </c>
      <c r="CX7" s="71">
        <v>88.67</v>
      </c>
      <c r="CY7" s="71">
        <v>88.78</v>
      </c>
      <c r="CZ7" s="71">
        <v>89.98</v>
      </c>
      <c r="DA7" s="71">
        <v>89.99</v>
      </c>
      <c r="DB7" s="71">
        <v>90.43</v>
      </c>
      <c r="DC7" s="71">
        <v>83.51</v>
      </c>
      <c r="DD7" s="71">
        <v>83.02</v>
      </c>
      <c r="DE7" s="71">
        <v>82.55</v>
      </c>
      <c r="DF7" s="71">
        <v>82.08</v>
      </c>
      <c r="DG7" s="71">
        <v>81.34</v>
      </c>
      <c r="DH7" s="71">
        <v>95.72</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0.16</v>
      </c>
      <c r="EK7" s="71">
        <v>0.13</v>
      </c>
      <c r="EL7" s="71">
        <v>0.15</v>
      </c>
      <c r="EM7" s="71">
        <v>1.65</v>
      </c>
      <c r="EN7" s="71">
        <v>0.14000000000000001</v>
      </c>
      <c r="EO7" s="71">
        <v>0.24</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34</v>
      </c>
      <c r="B10" s="63">
        <f>DATEVALUE($B7+12-B11&amp;"/1/"&amp;B12)</f>
        <v>47119</v>
      </c>
      <c r="C10" s="63">
        <f>DATEVALUE($B7+12-C11&amp;"/1/"&amp;C12)</f>
        <v>47484</v>
      </c>
      <c r="D10" s="64">
        <f>DATEVALUE($B7+12-D11&amp;"/1/"&amp;D12)</f>
        <v>47849</v>
      </c>
      <c r="E10" s="64">
        <f>DATEVALUE($B7+12-E11&amp;"/1/"&amp;E12)</f>
        <v>48215</v>
      </c>
      <c r="F10" s="64">
        <f>DATEVALUE($B7+12-F11&amp;"/1/"&amp;F12)</f>
        <v>48582</v>
      </c>
    </row>
    <row r="11" spans="1:145">
      <c r="B11">
        <v>4</v>
      </c>
      <c r="C11">
        <v>3</v>
      </c>
      <c r="D11">
        <v>2</v>
      </c>
      <c r="E11">
        <v>1</v>
      </c>
      <c r="F11">
        <v>0</v>
      </c>
      <c r="G11" t="s">
        <v>109</v>
      </c>
    </row>
    <row r="12" spans="1:145">
      <c r="B12">
        <v>1</v>
      </c>
      <c r="C12">
        <v>1</v>
      </c>
      <c r="D12">
        <v>1</v>
      </c>
      <c r="E12">
        <v>2</v>
      </c>
      <c r="F12">
        <v>3</v>
      </c>
      <c r="G12" t="s">
        <v>110</v>
      </c>
    </row>
    <row r="13" spans="1:145">
      <c r="B13" t="s">
        <v>111</v>
      </c>
      <c r="C13" t="s">
        <v>111</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FJPCA221014a</cp:lastModifiedBy>
  <dcterms:created xsi:type="dcterms:W3CDTF">2022-12-01T01:46:16Z</dcterms:created>
  <dcterms:modified xsi:type="dcterms:W3CDTF">2023-02-02T10:56:09Z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2023-02-02T10:56:09Z</vt:filetime>
  </property>
</Properties>
</file>