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3.32.12\share\R4\13環境上下水道課\5【下水道担当】\R4調査回答（下水道全般）\財政課\2023.1.18【山梨県市町村課：２３〆】下水道事業に係わる経営比較分析表（令和３年度）の分析等について（依頼）\47法非適用（回答）\【経営比較分析表】2021_193658_47_1718（回答）\"/>
    </mc:Choice>
  </mc:AlternateContent>
  <workbookProtection workbookAlgorithmName="SHA-512" workbookHashValue="KJkV6QI5AdvgOhNs0fP+6y1rGHbaJ3Vm9n9rwRqFjNw9nCDXRENQleE8tzwRdcDqJDUA8N7gd609QlUdRb+mLg==" workbookSaltValue="vId6m/t1+PblLXd4EvmnL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<sst xmlns="http://schemas.openxmlformats.org/spreadsheetml/2006/main" count="236" uniqueCount="122">
  <si>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</si>
  <si>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</si>
  <si>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</si>
  <si>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</si>
  <si>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</si>
  <si>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</si>
  <si>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</si>
  <si>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</si>
  <si>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</si>
  <si>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</si>
  <si>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</si>
  <si>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</si>
  <si>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</si>
  <si>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</si>
  <si>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</si>
  <si>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</si>
  <si>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</si>
  <si>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</si>
  <si>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</si>
  <si>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</si>
  <si>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</si>
  <si>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</si>
  <si>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</si>
  <si>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</si>
  <si>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</si>
  <si>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</si>
  <si>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</si>
  <si>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</si>
  <si>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</si>
  <si>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</si>
  <si>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</si>
  <si>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</si>
  <si>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</si>
  <si>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</si>
  <si>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</si>
  <si>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</si>
  <si>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</si>
  <si>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</si>
  <si>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</si>
  <si>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</si>
  <si>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</si>
  <si>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</si>
  <si>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</si>
  <si>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</si>
  <si>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</si>
  <si>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</si>
  <si>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</si>
  <si>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</si>
  <si>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</si>
  <si>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</si>
  <si>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</si>
  <si>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</si>
  <si>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</si>
  <si>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</si>
  <si>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</si>
  <si>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</si>
  <si>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</si>
  <si>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</si>
  <si>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</si>
  <si>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</si>
  <si>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</si>
  <si>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</si>
  <si>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</si>
  <si>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</si>
  <si>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</si>
  <si>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</si>
  <si>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</si>
  <si>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</si>
  <si>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</si>
  <si>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</si>
  <si>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</si>
  <si>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</si>
  <si>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</si>
  <si>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</si>
  <si>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</si>
  <si>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</si>
  <si>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</si>
  <si>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</si>
  <si>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</si>
  <si>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</si>
  <si>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</si>
  <si>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</si>
  <si>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</si>
  <si>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</si>
  <si>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</si>
  <si>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</si>
  <si>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</si>
  <si>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</si>
  <si>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</si>
  <si>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</si>
  <si>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</si>
  <si>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</si>
  <si>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</si>
  <si>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</si>
  <si>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</si>
  <si>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</si>
  <si>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</si>
  <si>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</si>
  <si>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</si>
  <si>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</si>
  <si>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</si>
  <si>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</si>
  <si>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</si>
  <si>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</si>
  <si>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</si>
  <si>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</si>
  <si>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</si>
  <si>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</si>
  <si>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</si>
  <si>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</si>
  <si>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</si>
  <si>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</si>
  <si>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</si>
  <si>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</si>
  <si>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</si>
  <si>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</si>
  <si>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</si>
  <si>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</si>
  <si>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</si>
  <si>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経営の健全化、効率性については平均値と比べて不良の数値であったが、平成29年度から適正な数値になってきている。
　老朽化の状況については、角打・丸滝処理区について、減価償却率や管渠老朽化率を踏まえた状況把握が必要となってきており、令和元年度に策定したストックマネジメント全体計画（現況調査及びリスク査定）に基づき効率的な管渠更新事業を推進する。</t>
    <rPh sb="1" eb="3">
      <t>ケイエイ</t>
    </rPh>
    <rPh sb="4" eb="7">
      <t>ケンゼンカ</t>
    </rPh>
    <rPh sb="8" eb="11">
      <t>コウリツセイ</t>
    </rPh>
    <rPh sb="16" eb="19">
      <t>ヘイキンチ</t>
    </rPh>
    <rPh sb="20" eb="21">
      <t>クラ</t>
    </rPh>
    <rPh sb="23" eb="25">
      <t>フリョウ</t>
    </rPh>
    <rPh sb="26" eb="28">
      <t>スウチ</t>
    </rPh>
    <rPh sb="34" eb="36">
      <t>ヘイセイ</t>
    </rPh>
    <rPh sb="38" eb="40">
      <t>ネンド</t>
    </rPh>
    <rPh sb="42" eb="44">
      <t>テキセイ</t>
    </rPh>
    <rPh sb="45" eb="47">
      <t>スウチ</t>
    </rPh>
    <rPh sb="58" eb="61">
      <t>ロウキュウカ</t>
    </rPh>
    <rPh sb="62" eb="64">
      <t>ジョウキョウ</t>
    </rPh>
    <phoneticPr fontId="4"/>
  </si>
  <si>
    <t>　管渠改善率は、平成29年度から0％となっている。
　角打・丸滝処理区については、平成29年度末で20年以上経過しており、減価償却率や管渠老朽化率を踏まえた状況把握が必要となってきており、令和元年度に策定したストックマネジメント全体計画（現況調査及びリスク査定）に基づき効率的な管渠更新事業を推進する。</t>
    <rPh sb="1" eb="3">
      <t>カンキョ</t>
    </rPh>
    <rPh sb="3" eb="5">
      <t>カイゼン</t>
    </rPh>
    <rPh sb="5" eb="6">
      <t>リツ</t>
    </rPh>
    <rPh sb="8" eb="10">
      <t>ヘイセイ</t>
    </rPh>
    <rPh sb="12" eb="14">
      <t>ネンド</t>
    </rPh>
    <rPh sb="27" eb="29">
      <t>ツノウチ</t>
    </rPh>
    <rPh sb="30" eb="31">
      <t>マル</t>
    </rPh>
    <rPh sb="31" eb="32">
      <t>タキ</t>
    </rPh>
    <rPh sb="32" eb="34">
      <t>ショリ</t>
    </rPh>
    <rPh sb="34" eb="35">
      <t>ク</t>
    </rPh>
    <rPh sb="41" eb="43">
      <t>ヘイセイ</t>
    </rPh>
    <rPh sb="45" eb="47">
      <t>ネンド</t>
    </rPh>
    <rPh sb="47" eb="48">
      <t>マツ</t>
    </rPh>
    <rPh sb="51" eb="52">
      <t>ネン</t>
    </rPh>
    <rPh sb="52" eb="54">
      <t>イジョウ</t>
    </rPh>
    <rPh sb="54" eb="56">
      <t>ケイカ</t>
    </rPh>
    <rPh sb="61" eb="63">
      <t>ゲンカ</t>
    </rPh>
    <rPh sb="63" eb="65">
      <t>ショウキャク</t>
    </rPh>
    <rPh sb="65" eb="66">
      <t>リツ</t>
    </rPh>
    <rPh sb="67" eb="69">
      <t>カンキョ</t>
    </rPh>
    <rPh sb="69" eb="72">
      <t>ロウキュウカ</t>
    </rPh>
    <rPh sb="72" eb="73">
      <t>リツ</t>
    </rPh>
    <rPh sb="74" eb="75">
      <t>フ</t>
    </rPh>
    <rPh sb="78" eb="80">
      <t>ジョウキョウ</t>
    </rPh>
    <rPh sb="80" eb="82">
      <t>ハアク</t>
    </rPh>
    <rPh sb="83" eb="85">
      <t>ヒツヨウ</t>
    </rPh>
    <rPh sb="94" eb="96">
      <t>レイワ</t>
    </rPh>
    <rPh sb="96" eb="98">
      <t>ガンネン</t>
    </rPh>
    <rPh sb="98" eb="99">
      <t>ド</t>
    </rPh>
    <rPh sb="100" eb="102">
      <t>サクテイ</t>
    </rPh>
    <rPh sb="114" eb="116">
      <t>ゼンタイ</t>
    </rPh>
    <rPh sb="116" eb="118">
      <t>ケイカク</t>
    </rPh>
    <rPh sb="119" eb="121">
      <t>ゲンキョウ</t>
    </rPh>
    <rPh sb="121" eb="123">
      <t>チョウサ</t>
    </rPh>
    <rPh sb="123" eb="124">
      <t>オヨ</t>
    </rPh>
    <rPh sb="128" eb="130">
      <t>サテイ</t>
    </rPh>
    <rPh sb="132" eb="133">
      <t>モト</t>
    </rPh>
    <rPh sb="135" eb="137">
      <t>コウリツ</t>
    </rPh>
    <rPh sb="137" eb="138">
      <t>テキ</t>
    </rPh>
    <rPh sb="139" eb="141">
      <t>カンキョ</t>
    </rPh>
    <rPh sb="141" eb="143">
      <t>コウシン</t>
    </rPh>
    <rPh sb="143" eb="145">
      <t>ジギョウ</t>
    </rPh>
    <rPh sb="146" eb="148">
      <t>スイシン</t>
    </rPh>
    <phoneticPr fontId="4"/>
  </si>
  <si>
    <r>
      <t>　</t>
    </r>
    <r>
      <rPr>
        <sz val="11"/>
        <rFont val="ＭＳ ゴシック"/>
        <family val="3"/>
        <charset val="128"/>
      </rPr>
      <t>収益的収支比率は、H30年度まで毎年減少であったが、R1年度から一般会計繰入基準を総務省基準に基づいて算定したため一部改善されている。
　ただし、地方債償還金額はH29からR2にかけてピークを迎えることから、再び比率が減少していく見込みであり、引き続き経営改善に向けた取り組みが必要な状況である。
企業債残高対事業規模比率は、前年度までと比べて低くなっている。</t>
    </r>
    <r>
      <rPr>
        <sz val="11"/>
        <color theme="1"/>
        <rFont val="ＭＳ ゴシック"/>
        <family val="3"/>
        <charset val="128"/>
      </rPr>
      <t xml:space="preserve">
　経費回収率、汚水処理原価は、汚水処理費の公費負担分の算定の見直しに伴い改善されている。
　身延処理区の最終供用開始が平成26年6月であり、今後の接続率上昇による使用料収入の増加は見込まれますが、さらなる適正な使用料収入の確保及び汚水処理費の削減が必要である。
　施設利用率は平均値の48.19%に比べて11.42%と低い。今後は、接続率上昇に伴い徴増していくと考えられる。
　水洗化率は平均値の82.26%に比べて60.79%と低く、水洗化率向上の取り組みが必要である。</t>
    </r>
    <rPh sb="1" eb="4">
      <t>シュウエキテキ</t>
    </rPh>
    <rPh sb="4" eb="6">
      <t>シュウシ</t>
    </rPh>
    <rPh sb="6" eb="8">
      <t>ヒリツ</t>
    </rPh>
    <rPh sb="13" eb="15">
      <t>ネンド</t>
    </rPh>
    <rPh sb="17" eb="19">
      <t>マイトシ</t>
    </rPh>
    <rPh sb="19" eb="21">
      <t>ゲンショウ</t>
    </rPh>
    <rPh sb="29" eb="31">
      <t>ネンド</t>
    </rPh>
    <rPh sb="33" eb="35">
      <t>イッパン</t>
    </rPh>
    <rPh sb="35" eb="37">
      <t>カイケイ</t>
    </rPh>
    <rPh sb="37" eb="39">
      <t>クリイレ</t>
    </rPh>
    <rPh sb="39" eb="41">
      <t>キジュン</t>
    </rPh>
    <rPh sb="42" eb="45">
      <t>ソウムショウ</t>
    </rPh>
    <rPh sb="45" eb="47">
      <t>キジュン</t>
    </rPh>
    <rPh sb="48" eb="49">
      <t>モト</t>
    </rPh>
    <rPh sb="52" eb="54">
      <t>サンテイ</t>
    </rPh>
    <rPh sb="58" eb="60">
      <t>イチブ</t>
    </rPh>
    <rPh sb="60" eb="62">
      <t>カイゼン</t>
    </rPh>
    <rPh sb="74" eb="77">
      <t>チホウサイ</t>
    </rPh>
    <rPh sb="77" eb="79">
      <t>ショウカン</t>
    </rPh>
    <rPh sb="79" eb="81">
      <t>キンガク</t>
    </rPh>
    <rPh sb="97" eb="98">
      <t>ムカ</t>
    </rPh>
    <rPh sb="105" eb="106">
      <t>フタタ</t>
    </rPh>
    <rPh sb="107" eb="109">
      <t>ヒリツ</t>
    </rPh>
    <rPh sb="110" eb="112">
      <t>ゲンショウ</t>
    </rPh>
    <rPh sb="116" eb="118">
      <t>ミコ</t>
    </rPh>
    <rPh sb="123" eb="124">
      <t>ヒ</t>
    </rPh>
    <rPh sb="125" eb="126">
      <t>ツヅ</t>
    </rPh>
    <rPh sb="127" eb="129">
      <t>ケイエイ</t>
    </rPh>
    <rPh sb="129" eb="131">
      <t>カイゼン</t>
    </rPh>
    <rPh sb="132" eb="133">
      <t>ム</t>
    </rPh>
    <rPh sb="135" eb="136">
      <t>ト</t>
    </rPh>
    <rPh sb="137" eb="138">
      <t>ク</t>
    </rPh>
    <rPh sb="140" eb="142">
      <t>ヒツヨウ</t>
    </rPh>
    <rPh sb="143" eb="145">
      <t>ジョウキョウ</t>
    </rPh>
    <rPh sb="150" eb="152">
      <t>キギョウ</t>
    </rPh>
    <rPh sb="152" eb="153">
      <t>サイ</t>
    </rPh>
    <rPh sb="153" eb="155">
      <t>ザンダカ</t>
    </rPh>
    <rPh sb="155" eb="156">
      <t>タイ</t>
    </rPh>
    <rPh sb="156" eb="158">
      <t>ジギョウ</t>
    </rPh>
    <rPh sb="158" eb="160">
      <t>キボ</t>
    </rPh>
    <rPh sb="160" eb="162">
      <t>ヒリツ</t>
    </rPh>
    <rPh sb="164" eb="167">
      <t>ゼンネンド</t>
    </rPh>
    <rPh sb="170" eb="171">
      <t>クラ</t>
    </rPh>
    <rPh sb="173" eb="174">
      <t>ヒク</t>
    </rPh>
    <rPh sb="183" eb="185">
      <t>ケイヒ</t>
    </rPh>
    <rPh sb="185" eb="187">
      <t>カイシュウ</t>
    </rPh>
    <rPh sb="187" eb="188">
      <t>リツ</t>
    </rPh>
    <rPh sb="189" eb="191">
      <t>オスイ</t>
    </rPh>
    <rPh sb="191" eb="193">
      <t>ショリ</t>
    </rPh>
    <rPh sb="193" eb="195">
      <t>ゲンカ</t>
    </rPh>
    <rPh sb="197" eb="199">
      <t>オスイ</t>
    </rPh>
    <rPh sb="199" eb="201">
      <t>ショリ</t>
    </rPh>
    <rPh sb="201" eb="202">
      <t>ヒ</t>
    </rPh>
    <rPh sb="203" eb="205">
      <t>コウヒ</t>
    </rPh>
    <rPh sb="205" eb="207">
      <t>フタン</t>
    </rPh>
    <rPh sb="207" eb="208">
      <t>ブン</t>
    </rPh>
    <rPh sb="209" eb="211">
      <t>サンテイ</t>
    </rPh>
    <rPh sb="212" eb="214">
      <t>ミナオ</t>
    </rPh>
    <rPh sb="216" eb="217">
      <t>トモナ</t>
    </rPh>
    <rPh sb="218" eb="220">
      <t>カイゼン</t>
    </rPh>
    <rPh sb="228" eb="230">
      <t>ミノブ</t>
    </rPh>
    <rPh sb="230" eb="232">
      <t>ショリ</t>
    </rPh>
    <rPh sb="232" eb="233">
      <t>ク</t>
    </rPh>
    <rPh sb="234" eb="236">
      <t>サイシュウ</t>
    </rPh>
    <rPh sb="236" eb="238">
      <t>キョウヨウ</t>
    </rPh>
    <rPh sb="238" eb="240">
      <t>カイシ</t>
    </rPh>
    <rPh sb="241" eb="243">
      <t>ヘイセイ</t>
    </rPh>
    <rPh sb="245" eb="246">
      <t>ネン</t>
    </rPh>
    <rPh sb="247" eb="248">
      <t>ツキ</t>
    </rPh>
    <rPh sb="252" eb="254">
      <t>コンゴ</t>
    </rPh>
    <rPh sb="255" eb="257">
      <t>セツゾク</t>
    </rPh>
    <rPh sb="257" eb="258">
      <t>リツ</t>
    </rPh>
    <rPh sb="258" eb="260">
      <t>ジョウショウ</t>
    </rPh>
    <rPh sb="263" eb="266">
      <t>シヨウリョウ</t>
    </rPh>
    <rPh sb="266" eb="268">
      <t>シュウニュウ</t>
    </rPh>
    <rPh sb="269" eb="271">
      <t>ゾウカ</t>
    </rPh>
    <rPh sb="272" eb="274">
      <t>ミコ</t>
    </rPh>
    <rPh sb="284" eb="286">
      <t>テキセイ</t>
    </rPh>
    <rPh sb="293" eb="295">
      <t>カクホ</t>
    </rPh>
    <rPh sb="295" eb="296">
      <t>オヨ</t>
    </rPh>
    <rPh sb="297" eb="299">
      <t>オスイ</t>
    </rPh>
    <rPh sb="299" eb="301">
      <t>ショリ</t>
    </rPh>
    <rPh sb="301" eb="302">
      <t>ヒ</t>
    </rPh>
    <rPh sb="303" eb="305">
      <t>サクゲン</t>
    </rPh>
    <rPh sb="306" eb="308">
      <t>ヒツヨウ</t>
    </rPh>
    <rPh sb="314" eb="316">
      <t>シセツ</t>
    </rPh>
    <rPh sb="316" eb="318">
      <t>リヨウ</t>
    </rPh>
    <rPh sb="318" eb="319">
      <t>リツ</t>
    </rPh>
    <rPh sb="320" eb="323">
      <t>ヘイキンチ</t>
    </rPh>
    <rPh sb="331" eb="332">
      <t>クラ</t>
    </rPh>
    <rPh sb="341" eb="342">
      <t>ヒク</t>
    </rPh>
    <rPh sb="344" eb="346">
      <t>コンゴ</t>
    </rPh>
    <rPh sb="348" eb="350">
      <t>セツゾク</t>
    </rPh>
    <rPh sb="350" eb="351">
      <t>リツ</t>
    </rPh>
    <rPh sb="351" eb="353">
      <t>ジョウショウ</t>
    </rPh>
    <rPh sb="354" eb="355">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</si>
</sst>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6" borderId="6"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6C-473E-8A70-F6BE3D92F4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4C6C-473E-8A70-F6BE3D92F4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23.3</c:v>
                </c:pt>
                <c:pt idx="1">
                  <c:v>23</c:v>
                </c:pt>
                <c:pt idx="2">
                  <c:v>16.59</c:v>
                </c:pt>
                <c:pt idx="3">
                  <c:v>12.39</c:v>
                </c:pt>
                <c:pt idx="4">
                  <c:v>11.42</c:v>
                </c:pt>
              </c:numCache>
            </c:numRef>
          </c:val>
          <c:extLst>
            <c:ext xmlns:c16="http://schemas.microsoft.com/office/drawing/2014/chart" uri="{C3380CC4-5D6E-409C-BE32-E72D297353CC}">
              <c16:uniqueId val="{00000000-4E58-4436-B462-0124B3937A1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4E58-4436-B462-0124B3937A1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52.32</c:v>
                </c:pt>
                <c:pt idx="1">
                  <c:v>56.2</c:v>
                </c:pt>
                <c:pt idx="2">
                  <c:v>62.55</c:v>
                </c:pt>
                <c:pt idx="3">
                  <c:v>54.87</c:v>
                </c:pt>
                <c:pt idx="4">
                  <c:v>60.79</c:v>
                </c:pt>
              </c:numCache>
            </c:numRef>
          </c:val>
          <c:extLst>
            <c:ext xmlns:c16="http://schemas.microsoft.com/office/drawing/2014/chart" uri="{C3380CC4-5D6E-409C-BE32-E72D297353CC}">
              <c16:uniqueId val="{00000000-9A14-4B68-BD63-4C16E849370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9A14-4B68-BD63-4C16E849370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95.05</c:v>
                </c:pt>
                <c:pt idx="1">
                  <c:v>95.33</c:v>
                </c:pt>
                <c:pt idx="2">
                  <c:v>99.4</c:v>
                </c:pt>
                <c:pt idx="3">
                  <c:v>99.35</c:v>
                </c:pt>
                <c:pt idx="4">
                  <c:v>99.74</c:v>
                </c:pt>
              </c:numCache>
            </c:numRef>
          </c:val>
          <c:extLst>
            <c:ext xmlns:c16="http://schemas.microsoft.com/office/drawing/2014/chart" uri="{C3380CC4-5D6E-409C-BE32-E72D297353CC}">
              <c16:uniqueId val="{00000000-A9FC-4B62-AD66-7C982DDBDE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FC-4B62-AD66-7C982DDBDE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3A-40C2-A773-69CA5FAC63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3A-40C2-A773-69CA5FAC63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B7-4ECD-8263-02DB9C074F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B7-4ECD-8263-02DB9C074F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B1-4EFB-87EA-257BE4FF5B4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B1-4EFB-87EA-257BE4FF5B4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C3-466E-A034-EA1AE4F7EC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C3-466E-A034-EA1AE4F7EC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3028.12</c:v>
                </c:pt>
                <c:pt idx="1">
                  <c:v>2.7</c:v>
                </c:pt>
                <c:pt idx="2" formatCode="#,##0.00;&quot;△&quot;#,##0.00">
                  <c:v>0</c:v>
                </c:pt>
                <c:pt idx="3">
                  <c:v>2651.29</c:v>
                </c:pt>
                <c:pt idx="4" formatCode="#,##0.00;&quot;△&quot;#,##0.00">
                  <c:v>0</c:v>
                </c:pt>
              </c:numCache>
            </c:numRef>
          </c:val>
          <c:extLst>
            <c:ext xmlns:c16="http://schemas.microsoft.com/office/drawing/2014/chart" uri="{C3380CC4-5D6E-409C-BE32-E72D297353CC}">
              <c16:uniqueId val="{00000000-F9B8-4A56-8E22-D70A0F0C6B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F9B8-4A56-8E22-D70A0F0C6B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75.7</c:v>
                </c:pt>
                <c:pt idx="1">
                  <c:v>76.13</c:v>
                </c:pt>
                <c:pt idx="2">
                  <c:v>80.819999999999993</c:v>
                </c:pt>
                <c:pt idx="3">
                  <c:v>82.64</c:v>
                </c:pt>
                <c:pt idx="4">
                  <c:v>80.52</c:v>
                </c:pt>
              </c:numCache>
            </c:numRef>
          </c:val>
          <c:extLst>
            <c:ext xmlns:c16="http://schemas.microsoft.com/office/drawing/2014/chart" uri="{C3380CC4-5D6E-409C-BE32-E72D297353CC}">
              <c16:uniqueId val="{00000000-1E81-497B-B50E-9B2EFB3F5A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1E81-497B-B50E-9B2EFB3F5A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179.78</c:v>
                </c:pt>
                <c:pt idx="1">
                  <c:v>178.84</c:v>
                </c:pt>
                <c:pt idx="2">
                  <c:v>232.69</c:v>
                </c:pt>
                <c:pt idx="3">
                  <c:v>185.74</c:v>
                </c:pt>
                <c:pt idx="4">
                  <c:v>190.97</c:v>
                </c:pt>
              </c:numCache>
            </c:numRef>
          </c:val>
          <c:extLst>
            <c:ext xmlns:c16="http://schemas.microsoft.com/office/drawing/2014/chart" uri="{C3380CC4-5D6E-409C-BE32-E72D297353CC}">
              <c16:uniqueId val="{00000000-3394-40FD-AD07-EA9D1835AC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3394-40FD-AD07-EA9D1835AC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山梨県　身延町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10720</v>
      </c>
      <c r="AM8" s="45"/>
      <c r="AN8" s="45"/>
      <c r="AO8" s="45"/>
      <c r="AP8" s="45"/>
      <c r="AQ8" s="45"/>
      <c r="AR8" s="45"/>
      <c r="AS8" s="45"/>
      <c r="AT8" s="46">
        <f>データ!T6</f>
        <v>301.98</v>
      </c>
      <c r="AU8" s="46"/>
      <c r="AV8" s="46"/>
      <c r="AW8" s="46"/>
      <c r="AX8" s="46"/>
      <c r="AY8" s="46"/>
      <c r="AZ8" s="46"/>
      <c r="BA8" s="46"/>
      <c r="BB8" s="46">
        <f>データ!U6</f>
        <v>35.5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21.82</v>
      </c>
      <c r="Q10" s="46"/>
      <c r="R10" s="46"/>
      <c r="S10" s="46"/>
      <c r="T10" s="46"/>
      <c r="U10" s="46"/>
      <c r="V10" s="46"/>
      <c r="W10" s="46">
        <f>データ!Q6</f>
        <v>100</v>
      </c>
      <c r="X10" s="46"/>
      <c r="Y10" s="46"/>
      <c r="Z10" s="46"/>
      <c r="AA10" s="46"/>
      <c r="AB10" s="46"/>
      <c r="AC10" s="46"/>
      <c r="AD10" s="45">
        <f>データ!R6</f>
        <v>2310</v>
      </c>
      <c r="AE10" s="45"/>
      <c r="AF10" s="45"/>
      <c r="AG10" s="45"/>
      <c r="AH10" s="45"/>
      <c r="AI10" s="45"/>
      <c r="AJ10" s="45"/>
      <c r="AK10" s="2"/>
      <c r="AL10" s="45">
        <f>データ!V6</f>
        <v>2313</v>
      </c>
      <c r="AM10" s="45"/>
      <c r="AN10" s="45"/>
      <c r="AO10" s="45"/>
      <c r="AP10" s="45"/>
      <c r="AQ10" s="45"/>
      <c r="AR10" s="45"/>
      <c r="AS10" s="45"/>
      <c r="AT10" s="46">
        <f>データ!W6</f>
        <v>1.61</v>
      </c>
      <c r="AU10" s="46"/>
      <c r="AV10" s="46"/>
      <c r="AW10" s="46"/>
      <c r="AX10" s="46"/>
      <c r="AY10" s="46"/>
      <c r="AZ10" s="46"/>
      <c r="BA10" s="46"/>
      <c r="BB10" s="46">
        <f>データ!X6</f>
        <v>1436.65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45</v>
      </c>
      <c r="O86" s="12" t="str">
        <f>データ!EO6</f>
        <v>【0.24】</v>
      </c>
    </row>
  </sheetData>
  <sheetProtection algorithmName="SHA-512" hashValue="7E8Dnr/O5UcQzAFtftoWOlrK4LiIH9+ZBH6o1dYKnYgY4GCUXmaanVS2IASetXJcl9yaRkTld28D5O8oJA3xBA==" saltValue="uuxAElLwc+QRhK2X2eyK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193658</v>
      </c>
      <c r="D6" s="19">
        <f t="shared" si="3"/>
        <v>47</v>
      </c>
      <c r="E6" s="19">
        <f t="shared" si="3"/>
        <v>17</v>
      </c>
      <c r="F6" s="19">
        <f t="shared" si="3"/>
        <v>1</v>
      </c>
      <c r="G6" s="19">
        <f t="shared" si="3"/>
        <v>0</v>
      </c>
      <c r="H6" s="19" t="str">
        <f t="shared" si="3"/>
        <v>山梨県　身延町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21.82</v>
      </c>
      <c r="Q6" s="20">
        <f t="shared" si="3"/>
        <v>100</v>
      </c>
      <c r="R6" s="20">
        <f t="shared" si="3"/>
        <v>2310</v>
      </c>
      <c r="S6" s="20">
        <f t="shared" si="3"/>
        <v>10720</v>
      </c>
      <c r="T6" s="20">
        <f t="shared" si="3"/>
        <v>301.98</v>
      </c>
      <c r="U6" s="20">
        <f t="shared" si="3"/>
        <v>35.5</v>
      </c>
      <c r="V6" s="20">
        <f t="shared" si="3"/>
        <v>2313</v>
      </c>
      <c r="W6" s="20">
        <f t="shared" si="3"/>
        <v>1.61</v>
      </c>
      <c r="X6" s="20">
        <f t="shared" si="3"/>
        <v>1436.65</v>
      </c>
      <c r="Y6" s="21">
        <f>IF(Y7="",NA(),Y7)</f>
        <v>95.05</v>
      </c>
      <c r="Z6" s="21">
        <f t="shared" ref="Z6:AH6" si="4">IF(Z7="",NA(),Z7)</f>
        <v>95.33</v>
      </c>
      <c r="AA6" s="21">
        <f t="shared" si="4"/>
        <v>99.4</v>
      </c>
      <c r="AB6" s="21">
        <f t="shared" si="4"/>
        <v>99.35</v>
      </c>
      <c r="AC6" s="21">
        <f t="shared" si="4"/>
        <v>99.74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3028.12</v>
      </c>
      <c r="BG6" s="21">
        <f t="shared" ref="BG6:BO6" si="7">IF(BG7="",NA(),BG7)</f>
        <v>2.7</v>
      </c>
      <c r="BH6" s="20">
        <f t="shared" si="7"/>
        <v>0</v>
      </c>
      <c r="BI6" s="21">
        <f t="shared" si="7"/>
        <v>2651.29</v>
      </c>
      <c r="BJ6" s="20">
        <f t="shared" si="7"/>
        <v>0</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75.7</v>
      </c>
      <c r="BR6" s="21">
        <f t="shared" ref="BR6:BZ6" si="8">IF(BR7="",NA(),BR7)</f>
        <v>76.13</v>
      </c>
      <c r="BS6" s="21">
        <f t="shared" si="8"/>
        <v>80.819999999999993</v>
      </c>
      <c r="BT6" s="21">
        <f t="shared" si="8"/>
        <v>82.64</v>
      </c>
      <c r="BU6" s="21">
        <f t="shared" si="8"/>
        <v>80.52</v>
      </c>
      <c r="BV6" s="21">
        <f t="shared" si="8"/>
        <v>80.58</v>
      </c>
      <c r="BW6" s="21">
        <f t="shared" si="8"/>
        <v>78.92</v>
      </c>
      <c r="BX6" s="21">
        <f t="shared" si="8"/>
        <v>74.17</v>
      </c>
      <c r="BY6" s="21">
        <f t="shared" si="8"/>
        <v>79.77</v>
      </c>
      <c r="BZ6" s="21">
        <f t="shared" si="8"/>
        <v>79.63</v>
      </c>
      <c r="CA6" s="20" t="str">
        <f>IF(CA7="","",IF(CA7="-","【-】","【"&amp;SUBSTITUTE(TEXT(CA7,"#,##0.00"),"-","△")&amp;"】"))</f>
        <v>【99.73】</v>
      </c>
      <c r="CB6" s="21">
        <f>IF(CB7="",NA(),CB7)</f>
        <v>179.78</v>
      </c>
      <c r="CC6" s="21">
        <f t="shared" ref="CC6:CK6" si="9">IF(CC7="",NA(),CC7)</f>
        <v>178.84</v>
      </c>
      <c r="CD6" s="21">
        <f t="shared" si="9"/>
        <v>232.69</v>
      </c>
      <c r="CE6" s="21">
        <f t="shared" si="9"/>
        <v>185.74</v>
      </c>
      <c r="CF6" s="21">
        <f t="shared" si="9"/>
        <v>190.97</v>
      </c>
      <c r="CG6" s="21">
        <f t="shared" si="9"/>
        <v>216.21</v>
      </c>
      <c r="CH6" s="21">
        <f t="shared" si="9"/>
        <v>220.31</v>
      </c>
      <c r="CI6" s="21">
        <f t="shared" si="9"/>
        <v>230.95</v>
      </c>
      <c r="CJ6" s="21">
        <f t="shared" si="9"/>
        <v>214.56</v>
      </c>
      <c r="CK6" s="21">
        <f t="shared" si="9"/>
        <v>213.66</v>
      </c>
      <c r="CL6" s="20" t="str">
        <f>IF(CL7="","",IF(CL7="-","【-】","【"&amp;SUBSTITUTE(TEXT(CL7,"#,##0.00"),"-","△")&amp;"】"))</f>
        <v>【134.98】</v>
      </c>
      <c r="CM6" s="21">
        <f>IF(CM7="",NA(),CM7)</f>
        <v>23.3</v>
      </c>
      <c r="CN6" s="21">
        <f t="shared" ref="CN6:CV6" si="10">IF(CN7="",NA(),CN7)</f>
        <v>23</v>
      </c>
      <c r="CO6" s="21">
        <f t="shared" si="10"/>
        <v>16.59</v>
      </c>
      <c r="CP6" s="21">
        <f t="shared" si="10"/>
        <v>12.39</v>
      </c>
      <c r="CQ6" s="21">
        <f t="shared" si="10"/>
        <v>11.42</v>
      </c>
      <c r="CR6" s="21">
        <f t="shared" si="10"/>
        <v>50.24</v>
      </c>
      <c r="CS6" s="21">
        <f t="shared" si="10"/>
        <v>49.68</v>
      </c>
      <c r="CT6" s="21">
        <f t="shared" si="10"/>
        <v>49.27</v>
      </c>
      <c r="CU6" s="21">
        <f t="shared" si="10"/>
        <v>49.47</v>
      </c>
      <c r="CV6" s="21">
        <f t="shared" si="10"/>
        <v>48.19</v>
      </c>
      <c r="CW6" s="20" t="str">
        <f>IF(CW7="","",IF(CW7="-","【-】","【"&amp;SUBSTITUTE(TEXT(CW7,"#,##0.00"),"-","△")&amp;"】"))</f>
        <v>【59.99】</v>
      </c>
      <c r="CX6" s="21">
        <f>IF(CX7="",NA(),CX7)</f>
        <v>52.32</v>
      </c>
      <c r="CY6" s="21">
        <f t="shared" ref="CY6:DG6" si="11">IF(CY7="",NA(),CY7)</f>
        <v>56.2</v>
      </c>
      <c r="CZ6" s="21">
        <f t="shared" si="11"/>
        <v>62.55</v>
      </c>
      <c r="DA6" s="21">
        <f t="shared" si="11"/>
        <v>54.87</v>
      </c>
      <c r="DB6" s="21">
        <f t="shared" si="11"/>
        <v>60.79</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193658</v>
      </c>
      <c r="D7" s="23">
        <v>47</v>
      </c>
      <c r="E7" s="23">
        <v>17</v>
      </c>
      <c r="F7" s="23">
        <v>1</v>
      </c>
      <c r="G7" s="23">
        <v>0</v>
      </c>
      <c r="H7" s="23" t="s">
        <v>99</v>
      </c>
      <c r="I7" s="23" t="s">
        <v>100</v>
      </c>
      <c r="J7" s="23" t="s">
        <v>101</v>
      </c>
      <c r="K7" s="23" t="s">
        <v>102</v>
      </c>
      <c r="L7" s="23" t="s">
        <v>103</v>
      </c>
      <c r="M7" s="23" t="s">
        <v>104</v>
      </c>
      <c r="N7" s="24" t="s">
        <v>105</v>
      </c>
      <c r="O7" s="24" t="s">
        <v>106</v>
      </c>
      <c r="P7" s="24">
        <v>21.82</v>
      </c>
      <c r="Q7" s="24">
        <v>100</v>
      </c>
      <c r="R7" s="24">
        <v>2310</v>
      </c>
      <c r="S7" s="24">
        <v>10720</v>
      </c>
      <c r="T7" s="24">
        <v>301.98</v>
      </c>
      <c r="U7" s="24">
        <v>35.5</v>
      </c>
      <c r="V7" s="24">
        <v>2313</v>
      </c>
      <c r="W7" s="24">
        <v>1.61</v>
      </c>
      <c r="X7" s="24">
        <v>1436.65</v>
      </c>
      <c r="Y7" s="24">
        <v>95.05</v>
      </c>
      <c r="Z7" s="24">
        <v>95.33</v>
      </c>
      <c r="AA7" s="24">
        <v>99.4</v>
      </c>
      <c r="AB7" s="24">
        <v>99.35</v>
      </c>
      <c r="AC7" s="24">
        <v>99.74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3028.12</v>
      </c>
      <c r="BG7" s="24">
        <v>2.7</v>
      </c>
      <c r="BH7" s="24">
        <v>0</v>
      </c>
      <c r="BI7" s="24">
        <v>2651.29</v>
      </c>
      <c r="BJ7" s="24">
        <v>0</v>
      </c>
      <c r="BK7" s="24">
        <v>1124.26</v>
      </c>
      <c r="BL7" s="24">
        <v>1048.23</v>
      </c>
      <c r="BM7" s="24">
        <v>1130.42</v>
      </c>
      <c r="BN7" s="24">
        <v>1245.0999999999999</v>
      </c>
      <c r="BO7" s="24">
        <v>1108.8</v>
      </c>
      <c r="BP7" s="24">
        <v>669.11</v>
      </c>
      <c r="BQ7" s="24">
        <v>75.7</v>
      </c>
      <c r="BR7" s="24">
        <v>76.13</v>
      </c>
      <c r="BS7" s="24">
        <v>80.819999999999993</v>
      </c>
      <c r="BT7" s="24">
        <v>82.64</v>
      </c>
      <c r="BU7" s="24">
        <v>80.52</v>
      </c>
      <c r="BV7" s="24">
        <v>80.58</v>
      </c>
      <c r="BW7" s="24">
        <v>78.92</v>
      </c>
      <c r="BX7" s="24">
        <v>74.17</v>
      </c>
      <c r="BY7" s="24">
        <v>79.77</v>
      </c>
      <c r="BZ7" s="24">
        <v>79.63</v>
      </c>
      <c r="CA7" s="24">
        <v>99.73</v>
      </c>
      <c r="CB7" s="24">
        <v>179.78</v>
      </c>
      <c r="CC7" s="24">
        <v>178.84</v>
      </c>
      <c r="CD7" s="24">
        <v>232.69</v>
      </c>
      <c r="CE7" s="24">
        <v>185.74</v>
      </c>
      <c r="CF7" s="24">
        <v>190.97</v>
      </c>
      <c r="CG7" s="24">
        <v>216.21</v>
      </c>
      <c r="CH7" s="24">
        <v>220.31</v>
      </c>
      <c r="CI7" s="24">
        <v>230.95</v>
      </c>
      <c r="CJ7" s="24">
        <v>214.56</v>
      </c>
      <c r="CK7" s="24">
        <v>213.66</v>
      </c>
      <c r="CL7" s="24">
        <v>134.97999999999999</v>
      </c>
      <c r="CM7" s="24">
        <v>23.3</v>
      </c>
      <c r="CN7" s="24">
        <v>23</v>
      </c>
      <c r="CO7" s="24">
        <v>16.59</v>
      </c>
      <c r="CP7" s="24">
        <v>12.39</v>
      </c>
      <c r="CQ7" s="24">
        <v>11.42</v>
      </c>
      <c r="CR7" s="24">
        <v>50.24</v>
      </c>
      <c r="CS7" s="24">
        <v>49.68</v>
      </c>
      <c r="CT7" s="24">
        <v>49.27</v>
      </c>
      <c r="CU7" s="24">
        <v>49.47</v>
      </c>
      <c r="CV7" s="24">
        <v>48.19</v>
      </c>
      <c r="CW7" s="24">
        <v>59.99</v>
      </c>
      <c r="CX7" s="24">
        <v>52.32</v>
      </c>
      <c r="CY7" s="24">
        <v>56.2</v>
      </c>
      <c r="CZ7" s="24">
        <v>62.55</v>
      </c>
      <c r="DA7" s="24">
        <v>54.87</v>
      </c>
      <c r="DB7" s="24">
        <v>60.79</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2023-02-02T01:45:50Z</cp:lastPrinted>
  <dcterms:created xsi:type="dcterms:W3CDTF">2023-01-12T23:53:14Z</dcterms:created>
  <dcterms:modified xsi:type="dcterms:W3CDTF">2023-02-02T02:48:14Z</dcterms:modified>
  <cp:category/>
</cp:coreProperties>
</file>