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4決算統計（公営企業）\13★経営比較分析表★\02_作成\03市町村等→山梨県\03堀内（水道・病院）\01法適用\02簡易水道\13中央市　△\"/>
    </mc:Choice>
  </mc:AlternateContent>
  <workbookProtection workbookAlgorithmName="SHA-512" workbookHashValue="in4t8jrk9quF9sybrMRieyUjLEFSyHmurvwf+LjAWNkjnW2lFKv8hD3DdH22odWhmk3vTq4+5fhArcfj0ewr8g==" workbookSaltValue="u65bht3MGo4F4vtXzqsVbQ==" workbookSpinCount="100000" lockStructure="1"/>
  <bookViews>
    <workbookView xWindow="0" yWindow="0" windowWidth="30720" windowHeight="12696"/>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<sst xmlns="http://schemas.openxmlformats.org/spreadsheetml/2006/main" count="294" uniqueCount="114">
  <si>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</si>
  <si>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</si>
  <si>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</si>
  <si>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</si>
  <si>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</si>
  <si>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</si>
  <si>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</si>
  <si>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</si>
  <si>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</si>
  <si>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</si>
  <si>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</si>
  <si>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</si>
  <si>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</si>
  <si>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</si>
  <si>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</si>
  <si>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</si>
  <si>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</si>
  <si>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</si>
  <si>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</si>
  <si>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</si>
  <si>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</si>
  <si>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</si>
  <si>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</si>
  <si>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</si>
  <si>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</si>
  <si>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</si>
  <si>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</si>
  <si>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</si>
  <si>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</si>
  <si>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</si>
  <si>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</si>
  <si>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</si>
  <si>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</si>
  <si>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</si>
  <si>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</si>
  <si>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</si>
  <si>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</si>
  <si>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</si>
  <si>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</si>
  <si>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</si>
  <si>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</si>
  <si>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</si>
  <si>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</si>
  <si>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</si>
  <si>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</si>
  <si>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</si>
  <si>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</si>
  <si>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</si>
  <si>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</si>
  <si>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</si>
  <si>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</si>
  <si>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</si>
  <si>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</si>
  <si>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</si>
  <si>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</si>
  <si>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</si>
  <si>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</si>
  <si>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</si>
  <si>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</si>
  <si>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</si>
  <si>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</si>
  <si>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</si>
  <si>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</si>
  <si>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</si>
  <si>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</si>
  <si>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</si>
  <si>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</si>
  <si>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</si>
  <si>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</si>
  <si>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</si>
  <si>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</si>
  <si>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</si>
  <si>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</si>
  <si>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</si>
  <si>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</si>
  <si>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</si>
  <si>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</si>
  <si>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</si>
  <si>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</si>
  <si>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</si>
  <si>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</si>
  <si>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</si>
  <si>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</si>
  <si>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</si>
  <si>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</si>
  <si>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</si>
  <si>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</si>
  <si>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</si>
  <si>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</si>
  <si>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</si>
  <si>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</si>
  <si>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</si>
  <si>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</si>
  <si>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中央市</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</si>
  <si>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</si>
  <si>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</si>
  <si>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</si>
  <si>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</si>
  <si>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</si>
  <si>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</si>
  <si>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</si>
  <si>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</si>
  <si>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</si>
  <si>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</si>
  <si>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</si>
  <si>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</si>
  <si>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</si>
  <si>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</si>
  <si>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</si>
  <si>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</si>
  <si>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</si>
  <si>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昭和44年から供用している第1配水池は、老朽化が著しいため、水源確保事業が完了後、廃止する予定である。また、老朽化したビニル管の他にも石綿セメント管が約1.3ｋｍ残存しており、更新を行っていく必要がある。しかし、簡易水道事業の経営状況により、管路や施設等の更新が進まない状況となっている。これらの老朽管等は、漏水事故を頻発しており、有収率が伸びない原因となっている。
　財政状況を鑑みながら、老朽水道管の更新及び耐震化を行ってきたが、今後についても、有収率及び耐震化率の向上のためにも継続的な布設替工事が必要である。</t>
    <rPh sb="1" eb="3">
      <t>ショウワ</t>
    </rPh>
    <rPh sb="5" eb="6">
      <t>ネン</t>
    </rPh>
    <rPh sb="8" eb="10">
      <t>キョウヨウ</t>
    </rPh>
    <rPh sb="14" eb="15">
      <t>ダイ</t>
    </rPh>
    <rPh sb="16" eb="18">
      <t>ハイスイ</t>
    </rPh>
    <rPh sb="18" eb="19">
      <t>イケ</t>
    </rPh>
    <rPh sb="21" eb="23">
      <t>ロウキュウ</t>
    </rPh>
    <rPh sb="23" eb="24">
      <t>カ</t>
    </rPh>
    <rPh sb="25" eb="26">
      <t>イチジル</t>
    </rPh>
    <rPh sb="31" eb="33">
      <t>スイゲン</t>
    </rPh>
    <rPh sb="33" eb="35">
      <t>カクホ</t>
    </rPh>
    <rPh sb="35" eb="37">
      <t>ジギョウ</t>
    </rPh>
    <rPh sb="38" eb="40">
      <t>カンリョウ</t>
    </rPh>
    <rPh sb="40" eb="41">
      <t>ゴ</t>
    </rPh>
    <rPh sb="42" eb="44">
      <t>ハイシ</t>
    </rPh>
    <rPh sb="46" eb="48">
      <t>ヨテイ</t>
    </rPh>
    <rPh sb="55" eb="58">
      <t>ロウキュウカ</t>
    </rPh>
    <rPh sb="63" eb="64">
      <t>カン</t>
    </rPh>
    <rPh sb="65" eb="66">
      <t>ホカ</t>
    </rPh>
    <rPh sb="68" eb="70">
      <t>セキメン</t>
    </rPh>
    <rPh sb="74" eb="75">
      <t>カン</t>
    </rPh>
    <rPh sb="76" eb="77">
      <t>ヤク</t>
    </rPh>
    <rPh sb="82" eb="84">
      <t>ザンゾン</t>
    </rPh>
    <rPh sb="89" eb="91">
      <t>コウシン</t>
    </rPh>
    <rPh sb="92" eb="93">
      <t>オコナ</t>
    </rPh>
    <rPh sb="97" eb="99">
      <t>ヒツヨウ</t>
    </rPh>
    <rPh sb="107" eb="111">
      <t>カンイスイドウ</t>
    </rPh>
    <rPh sb="111" eb="113">
      <t>ジギョウ</t>
    </rPh>
    <rPh sb="114" eb="118">
      <t>ケイエイジョウキョウ</t>
    </rPh>
    <rPh sb="122" eb="124">
      <t>カンロ</t>
    </rPh>
    <rPh sb="125" eb="127">
      <t>シセツ</t>
    </rPh>
    <rPh sb="127" eb="128">
      <t>トウ</t>
    </rPh>
    <rPh sb="129" eb="131">
      <t>コウシン</t>
    </rPh>
    <rPh sb="132" eb="133">
      <t>スス</t>
    </rPh>
    <rPh sb="136" eb="138">
      <t>ジョウキョウ</t>
    </rPh>
    <rPh sb="149" eb="152">
      <t>ロウキュウカン</t>
    </rPh>
    <rPh sb="152" eb="153">
      <t>トウ</t>
    </rPh>
    <rPh sb="155" eb="157">
      <t>ロウスイ</t>
    </rPh>
    <rPh sb="157" eb="159">
      <t>ジコ</t>
    </rPh>
    <rPh sb="160" eb="162">
      <t>ヒンパツ</t>
    </rPh>
    <rPh sb="167" eb="170">
      <t>ユウシュウリツ</t>
    </rPh>
    <rPh sb="171" eb="172">
      <t>ノ</t>
    </rPh>
    <rPh sb="175" eb="177">
      <t>ゲンイン</t>
    </rPh>
    <rPh sb="186" eb="188">
      <t>ザイセイ</t>
    </rPh>
    <rPh sb="188" eb="190">
      <t>ジョウキョウ</t>
    </rPh>
    <rPh sb="191" eb="192">
      <t>カンガ</t>
    </rPh>
    <phoneticPr fontId="4"/>
  </si>
  <si>
    <t>　令和2年度から地方公営企業法の一部適用を行い、引き続き会計処理している。
　近年は、財政面を考慮して施設の更新工事等を抑制してきたため、企業債残高は減少傾向にある。しかし、石綿セメント管や老朽管が多く残存しているため、漏水量が多く、有収率が横ばいの状態である。そのため、今後は積極的に更新を行う必要がある。また、施設利用率は高く、非常時等に安定した配水が困難となるおそれがある。
　令和5年度に料金改定の予定があるため、財政面が安定する見込みとなっており、持続可能な水道事業を目指していきたい。　
　今後、水需要拡大に対応するために、水源確保事業を行う必要がある。そのため、更に企業債残高及び減価償却費の増加する見込みであり、事業経営が圧迫される状況である。</t>
    <rPh sb="1" eb="3">
      <t>レイワ</t>
    </rPh>
    <rPh sb="4" eb="6">
      <t>ネンド</t>
    </rPh>
    <rPh sb="8" eb="15">
      <t>チホウコウエイキギョウホウ</t>
    </rPh>
    <rPh sb="16" eb="20">
      <t>イチブテキヨウ</t>
    </rPh>
    <rPh sb="21" eb="22">
      <t>オコナ</t>
    </rPh>
    <rPh sb="24" eb="25">
      <t>ヒ</t>
    </rPh>
    <rPh sb="26" eb="27">
      <t>ツヅ</t>
    </rPh>
    <rPh sb="28" eb="32">
      <t>カイケイショリ</t>
    </rPh>
    <rPh sb="39" eb="41">
      <t>キンネン</t>
    </rPh>
    <rPh sb="43" eb="46">
      <t>ザイセイメン</t>
    </rPh>
    <rPh sb="47" eb="49">
      <t>コウリョ</t>
    </rPh>
    <rPh sb="51" eb="53">
      <t>シセツ</t>
    </rPh>
    <rPh sb="54" eb="58">
      <t>コウシンコウジ</t>
    </rPh>
    <rPh sb="58" eb="59">
      <t>トウ</t>
    </rPh>
    <rPh sb="60" eb="62">
      <t>ヨクセイ</t>
    </rPh>
    <rPh sb="69" eb="72">
      <t>キギョウサイ</t>
    </rPh>
    <rPh sb="72" eb="74">
      <t>ザンダカ</t>
    </rPh>
    <rPh sb="75" eb="77">
      <t>ゲンショウ</t>
    </rPh>
    <rPh sb="77" eb="79">
      <t>ケイコウ</t>
    </rPh>
    <rPh sb="87" eb="89">
      <t>セキメン</t>
    </rPh>
    <rPh sb="93" eb="94">
      <t>カン</t>
    </rPh>
    <rPh sb="95" eb="98">
      <t>ロウキュウカン</t>
    </rPh>
    <rPh sb="99" eb="100">
      <t>オオ</t>
    </rPh>
    <rPh sb="101" eb="103">
      <t>ザンゾン</t>
    </rPh>
    <rPh sb="110" eb="113">
      <t>ロウスイリョウ</t>
    </rPh>
    <rPh sb="114" eb="115">
      <t>オオ</t>
    </rPh>
    <rPh sb="119" eb="120">
      <t>リツ</t>
    </rPh>
    <rPh sb="121" eb="122">
      <t>ヨコ</t>
    </rPh>
    <rPh sb="125" eb="127">
      <t>ジョウタイ</t>
    </rPh>
    <rPh sb="136" eb="138">
      <t>コンゴ</t>
    </rPh>
    <rPh sb="139" eb="142">
      <t>セッキョクテキ</t>
    </rPh>
    <rPh sb="143" eb="145">
      <t>コウシン</t>
    </rPh>
    <rPh sb="146" eb="147">
      <t>オコナ</t>
    </rPh>
    <rPh sb="157" eb="159">
      <t>シセツ</t>
    </rPh>
    <rPh sb="159" eb="162">
      <t>リヨウリツ</t>
    </rPh>
    <rPh sb="163" eb="164">
      <t>タカ</t>
    </rPh>
    <rPh sb="166" eb="169">
      <t>ヒジョウジ</t>
    </rPh>
    <rPh sb="169" eb="170">
      <t>トウ</t>
    </rPh>
    <rPh sb="171" eb="173">
      <t>アンテイ</t>
    </rPh>
    <rPh sb="175" eb="177">
      <t>ハイスイ</t>
    </rPh>
    <rPh sb="178" eb="180">
      <t>コンナン</t>
    </rPh>
    <rPh sb="192" eb="194">
      <t>レイワ</t>
    </rPh>
    <rPh sb="195" eb="197">
      <t>ネンド</t>
    </rPh>
    <rPh sb="198" eb="200">
      <t>リョウキン</t>
    </rPh>
    <rPh sb="200" eb="202">
      <t>カイテイ</t>
    </rPh>
    <rPh sb="203" eb="205">
      <t>ヨテイ</t>
    </rPh>
    <rPh sb="211" eb="214">
      <t>ザイセイメン</t>
    </rPh>
    <rPh sb="215" eb="217">
      <t>アンテイ</t>
    </rPh>
    <rPh sb="219" eb="221">
      <t>ミコ</t>
    </rPh>
    <rPh sb="229" eb="233">
      <t>ジゾクカノウ</t>
    </rPh>
    <rPh sb="234" eb="238">
      <t>スイドウジギョウ</t>
    </rPh>
    <rPh sb="239" eb="241">
      <t>メザ</t>
    </rPh>
    <rPh sb="254" eb="257">
      <t>ミズジュヨウ</t>
    </rPh>
    <rPh sb="257" eb="259">
      <t>カクダイ</t>
    </rPh>
    <rPh sb="260" eb="262">
      <t>タイオウ</t>
    </rPh>
    <rPh sb="268" eb="270">
      <t>スイゲン</t>
    </rPh>
    <rPh sb="270" eb="272">
      <t>カクホ</t>
    </rPh>
    <rPh sb="272" eb="274">
      <t>ジギョウ</t>
    </rPh>
    <rPh sb="275" eb="276">
      <t>オコナ</t>
    </rPh>
    <rPh sb="277" eb="279">
      <t>ヒツヨウ</t>
    </rPh>
    <rPh sb="288" eb="289">
      <t>サラ</t>
    </rPh>
    <rPh sb="307" eb="309">
      <t>ミコ</t>
    </rPh>
    <phoneticPr fontId="4"/>
  </si>
  <si>
    <t>経営状況が良好ではないため、老朽化した水道施設を更新することができていない。そのため、料金改定等により、早急に経営状況を立て直す必要である。令和5年度に改定予定があるため、今後は安定した事業運営が可能となる見込みである。今後も事業運営を継続し、安定した配水を行うためにも、計画的に施設を更新していかなければならない。</t>
    <rPh sb="0" eb="2">
      <t>ケイエイ</t>
    </rPh>
    <rPh sb="2" eb="4">
      <t>ジョウキョウ</t>
    </rPh>
    <rPh sb="5" eb="7">
      <t>リョウコウ</t>
    </rPh>
    <rPh sb="14" eb="17">
      <t>ロウキュウカ</t>
    </rPh>
    <rPh sb="19" eb="21">
      <t>スイドウ</t>
    </rPh>
    <rPh sb="21" eb="23">
      <t>シセツ</t>
    </rPh>
    <rPh sb="24" eb="26">
      <t>コウシン</t>
    </rPh>
    <rPh sb="43" eb="48">
      <t>リョウキンカイテイトウ</t>
    </rPh>
    <rPh sb="52" eb="54">
      <t>サッキュウ</t>
    </rPh>
    <rPh sb="55" eb="59">
      <t>ケイエイジョウキョウ</t>
    </rPh>
    <rPh sb="60" eb="61">
      <t>タ</t>
    </rPh>
    <rPh sb="62" eb="63">
      <t>ナオ</t>
    </rPh>
    <rPh sb="64" eb="66">
      <t>ヒツヨウ</t>
    </rPh>
    <rPh sb="70" eb="72">
      <t>レイワ</t>
    </rPh>
    <rPh sb="73" eb="75">
      <t>ネンド</t>
    </rPh>
    <rPh sb="76" eb="78">
      <t>カイテイ</t>
    </rPh>
    <rPh sb="78" eb="80">
      <t>ヨテイ</t>
    </rPh>
    <rPh sb="86" eb="88">
      <t>コンゴ</t>
    </rPh>
    <rPh sb="89" eb="91">
      <t>アンテイ</t>
    </rPh>
    <rPh sb="93" eb="95">
      <t>ジギョウ</t>
    </rPh>
    <rPh sb="95" eb="97">
      <t>ウンエイ</t>
    </rPh>
    <rPh sb="98" eb="100">
      <t>カノウ</t>
    </rPh>
    <rPh sb="103" eb="105">
      <t>ミコ</t>
    </rPh>
    <rPh sb="110" eb="112">
      <t>コンゴ</t>
    </rPh>
    <rPh sb="113" eb="117">
      <t>ジギョウウンエイ</t>
    </rPh>
    <rPh sb="118" eb="120">
      <t>ケイゾク</t>
    </rPh>
    <rPh sb="122" eb="124">
      <t>アンテイ</t>
    </rPh>
    <rPh sb="126" eb="128">
      <t>ハイスイ</t>
    </rPh>
    <rPh sb="129" eb="130">
      <t>オコナ</t>
    </rPh>
    <rPh sb="136" eb="139">
      <t>ケイカクテキ</t>
    </rPh>
    <rPh sb="140" eb="142">
      <t>シセツ</t>
    </rPh>
    <rPh sb="143" eb="145">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</si>
</sst>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0.43</c:v>
                </c:pt>
                <c:pt idx="4" formatCode="#,##0.00;&quot;△&quot;#,##0.00">
                  <c:v>0</c:v>
                </c:pt>
              </c:numCache>
            </c:numRef>
          </c:val>
          <c:extLst>
            <c:ext xmlns:c16="http://schemas.microsoft.com/office/drawing/2014/chart" uri="{C3380CC4-5D6E-409C-BE32-E72D297353CC}">
              <c16:uniqueId val="{00000000-24C0-4570-99AF-14733C8569D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1.1499999999999999</c:v>
                </c:pt>
                <c:pt idx="4">
                  <c:v>0.28999999999999998</c:v>
                </c:pt>
              </c:numCache>
            </c:numRef>
          </c:val>
          <c:smooth val="0"/>
          <c:extLst>
            <c:ext xmlns:c16="http://schemas.microsoft.com/office/drawing/2014/chart" uri="{C3380CC4-5D6E-409C-BE32-E72D297353CC}">
              <c16:uniqueId val="{00000001-24C0-4570-99AF-14733C8569D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0</c:v>
                </c:pt>
                <c:pt idx="2">
                  <c:v>0</c:v>
                </c:pt>
                <c:pt idx="3">
                  <c:v>73.069999999999993</c:v>
                </c:pt>
                <c:pt idx="4">
                  <c:v>83.84</c:v>
                </c:pt>
              </c:numCache>
            </c:numRef>
          </c:val>
          <c:extLst>
            <c:ext xmlns:c16="http://schemas.microsoft.com/office/drawing/2014/chart" uri="{C3380CC4-5D6E-409C-BE32-E72D297353CC}">
              <c16:uniqueId val="{00000000-D92B-472D-88C9-B965182CBF7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48.86</c:v>
                </c:pt>
                <c:pt idx="4">
                  <c:v>49</c:v>
                </c:pt>
              </c:numCache>
            </c:numRef>
          </c:val>
          <c:smooth val="0"/>
          <c:extLst>
            <c:ext xmlns:c16="http://schemas.microsoft.com/office/drawing/2014/chart" uri="{C3380CC4-5D6E-409C-BE32-E72D297353CC}">
              <c16:uniqueId val="{00000001-D92B-472D-88C9-B965182CBF7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0</c:v>
                </c:pt>
                <c:pt idx="2">
                  <c:v>0</c:v>
                </c:pt>
                <c:pt idx="3">
                  <c:v>77.94</c:v>
                </c:pt>
                <c:pt idx="4">
                  <c:v>74.900000000000006</c:v>
                </c:pt>
              </c:numCache>
            </c:numRef>
          </c:val>
          <c:extLst>
            <c:ext xmlns:c16="http://schemas.microsoft.com/office/drawing/2014/chart" uri="{C3380CC4-5D6E-409C-BE32-E72D297353CC}">
              <c16:uniqueId val="{00000000-E77F-486B-915E-C901C3BA15E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76.48</c:v>
                </c:pt>
                <c:pt idx="4">
                  <c:v>75.64</c:v>
                </c:pt>
              </c:numCache>
            </c:numRef>
          </c:val>
          <c:smooth val="0"/>
          <c:extLst>
            <c:ext xmlns:c16="http://schemas.microsoft.com/office/drawing/2014/chart" uri="{C3380CC4-5D6E-409C-BE32-E72D297353CC}">
              <c16:uniqueId val="{00000001-E77F-486B-915E-C901C3BA15E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0</c:v>
                </c:pt>
                <c:pt idx="2">
                  <c:v>0</c:v>
                </c:pt>
                <c:pt idx="3">
                  <c:v>81.819999999999993</c:v>
                </c:pt>
                <c:pt idx="4">
                  <c:v>90.63</c:v>
                </c:pt>
              </c:numCache>
            </c:numRef>
          </c:val>
          <c:extLst>
            <c:ext xmlns:c16="http://schemas.microsoft.com/office/drawing/2014/chart" uri="{C3380CC4-5D6E-409C-BE32-E72D297353CC}">
              <c16:uniqueId val="{00000000-73E6-4DBF-9E43-8E8AE3C409A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103.82</c:v>
                </c:pt>
                <c:pt idx="4">
                  <c:v>105.75</c:v>
                </c:pt>
              </c:numCache>
            </c:numRef>
          </c:val>
          <c:smooth val="0"/>
          <c:extLst>
            <c:ext xmlns:c16="http://schemas.microsoft.com/office/drawing/2014/chart" uri="{C3380CC4-5D6E-409C-BE32-E72D297353CC}">
              <c16:uniqueId val="{00000001-73E6-4DBF-9E43-8E8AE3C409A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0</c:v>
                </c:pt>
                <c:pt idx="2">
                  <c:v>0</c:v>
                </c:pt>
                <c:pt idx="3">
                  <c:v>54.12</c:v>
                </c:pt>
                <c:pt idx="4">
                  <c:v>56.22</c:v>
                </c:pt>
              </c:numCache>
            </c:numRef>
          </c:val>
          <c:extLst>
            <c:ext xmlns:c16="http://schemas.microsoft.com/office/drawing/2014/chart" uri="{C3380CC4-5D6E-409C-BE32-E72D297353CC}">
              <c16:uniqueId val="{00000000-B2DD-4D93-8246-9004E866ADC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39.409999999999997</c:v>
                </c:pt>
                <c:pt idx="4">
                  <c:v>41.18</c:v>
                </c:pt>
              </c:numCache>
            </c:numRef>
          </c:val>
          <c:smooth val="0"/>
          <c:extLst>
            <c:ext xmlns:c16="http://schemas.microsoft.com/office/drawing/2014/chart" uri="{C3380CC4-5D6E-409C-BE32-E72D297353CC}">
              <c16:uniqueId val="{00000001-B2DD-4D93-8246-9004E866ADC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B0A-41B0-9CE0-4D1CE231B73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20.97</c:v>
                </c:pt>
                <c:pt idx="4">
                  <c:v>21.65</c:v>
                </c:pt>
              </c:numCache>
            </c:numRef>
          </c:val>
          <c:smooth val="0"/>
          <c:extLst>
            <c:ext xmlns:c16="http://schemas.microsoft.com/office/drawing/2014/chart" uri="{C3380CC4-5D6E-409C-BE32-E72D297353CC}">
              <c16:uniqueId val="{00000001-6B0A-41B0-9CE0-4D1CE231B73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25.11</c:v>
                </c:pt>
                <c:pt idx="4">
                  <c:v>34.299999999999997</c:v>
                </c:pt>
              </c:numCache>
            </c:numRef>
          </c:val>
          <c:extLst>
            <c:ext xmlns:c16="http://schemas.microsoft.com/office/drawing/2014/chart" uri="{C3380CC4-5D6E-409C-BE32-E72D297353CC}">
              <c16:uniqueId val="{00000000-6FFD-45BE-8D0D-4A636903B81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31.54</c:v>
                </c:pt>
                <c:pt idx="4">
                  <c:v>31.15</c:v>
                </c:pt>
              </c:numCache>
            </c:numRef>
          </c:val>
          <c:smooth val="0"/>
          <c:extLst>
            <c:ext xmlns:c16="http://schemas.microsoft.com/office/drawing/2014/chart" uri="{C3380CC4-5D6E-409C-BE32-E72D297353CC}">
              <c16:uniqueId val="{00000001-6FFD-45BE-8D0D-4A636903B81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0</c:v>
                </c:pt>
                <c:pt idx="2">
                  <c:v>0</c:v>
                </c:pt>
                <c:pt idx="3">
                  <c:v>169.12</c:v>
                </c:pt>
                <c:pt idx="4">
                  <c:v>171.19</c:v>
                </c:pt>
              </c:numCache>
            </c:numRef>
          </c:val>
          <c:extLst>
            <c:ext xmlns:c16="http://schemas.microsoft.com/office/drawing/2014/chart" uri="{C3380CC4-5D6E-409C-BE32-E72D297353CC}">
              <c16:uniqueId val="{00000000-D276-4D30-8E52-104E5CC300F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302.22000000000003</c:v>
                </c:pt>
                <c:pt idx="4">
                  <c:v>263.45</c:v>
                </c:pt>
              </c:numCache>
            </c:numRef>
          </c:val>
          <c:smooth val="0"/>
          <c:extLst>
            <c:ext xmlns:c16="http://schemas.microsoft.com/office/drawing/2014/chart" uri="{C3380CC4-5D6E-409C-BE32-E72D297353CC}">
              <c16:uniqueId val="{00000001-D276-4D30-8E52-104E5CC300F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963.81</c:v>
                </c:pt>
                <c:pt idx="4">
                  <c:v>826.2</c:v>
                </c:pt>
              </c:numCache>
            </c:numRef>
          </c:val>
          <c:extLst>
            <c:ext xmlns:c16="http://schemas.microsoft.com/office/drawing/2014/chart" uri="{C3380CC4-5D6E-409C-BE32-E72D297353CC}">
              <c16:uniqueId val="{00000000-F8B4-4373-B6BC-E006EB0978E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970.36</c:v>
                </c:pt>
                <c:pt idx="4">
                  <c:v>940.22</c:v>
                </c:pt>
              </c:numCache>
            </c:numRef>
          </c:val>
          <c:smooth val="0"/>
          <c:extLst>
            <c:ext xmlns:c16="http://schemas.microsoft.com/office/drawing/2014/chart" uri="{C3380CC4-5D6E-409C-BE32-E72D297353CC}">
              <c16:uniqueId val="{00000001-F8B4-4373-B6BC-E006EB0978E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0</c:v>
                </c:pt>
                <c:pt idx="2">
                  <c:v>0</c:v>
                </c:pt>
                <c:pt idx="3">
                  <c:v>79.040000000000006</c:v>
                </c:pt>
                <c:pt idx="4">
                  <c:v>88.87</c:v>
                </c:pt>
              </c:numCache>
            </c:numRef>
          </c:val>
          <c:extLst>
            <c:ext xmlns:c16="http://schemas.microsoft.com/office/drawing/2014/chart" uri="{C3380CC4-5D6E-409C-BE32-E72D297353CC}">
              <c16:uniqueId val="{00000000-1E23-4AC6-A35F-C50D28D8C07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64.52</c:v>
                </c:pt>
                <c:pt idx="4">
                  <c:v>66.8</c:v>
                </c:pt>
              </c:numCache>
            </c:numRef>
          </c:val>
          <c:smooth val="0"/>
          <c:extLst>
            <c:ext xmlns:c16="http://schemas.microsoft.com/office/drawing/2014/chart" uri="{C3380CC4-5D6E-409C-BE32-E72D297353CC}">
              <c16:uniqueId val="{00000001-1E23-4AC6-A35F-C50D28D8C07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0</c:v>
                </c:pt>
                <c:pt idx="2">
                  <c:v>0</c:v>
                </c:pt>
                <c:pt idx="3">
                  <c:v>174.86</c:v>
                </c:pt>
                <c:pt idx="4">
                  <c:v>155.93</c:v>
                </c:pt>
              </c:numCache>
            </c:numRef>
          </c:val>
          <c:extLst>
            <c:ext xmlns:c16="http://schemas.microsoft.com/office/drawing/2014/chart" uri="{C3380CC4-5D6E-409C-BE32-E72D297353CC}">
              <c16:uniqueId val="{00000000-EB3C-46E5-8351-974E42A4215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270.68</c:v>
                </c:pt>
                <c:pt idx="4">
                  <c:v>268.88</c:v>
                </c:pt>
              </c:numCache>
            </c:numRef>
          </c:val>
          <c:smooth val="0"/>
          <c:extLst>
            <c:ext xmlns:c16="http://schemas.microsoft.com/office/drawing/2014/chart" uri="{C3380CC4-5D6E-409C-BE32-E72D297353CC}">
              <c16:uniqueId val="{00000001-EB3C-46E5-8351-974E42A4215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CJ40" sqref="CJ40"/>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山梨県　中央市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簡易水道事業</v>
      </c>
      <c r="Q8" s="75"/>
      <c r="R8" s="75"/>
      <c r="S8" s="75"/>
      <c r="T8" s="75"/>
      <c r="U8" s="75"/>
      <c r="V8" s="75"/>
      <c r="W8" s="75" t="str">
        <f>データ!$L$6</f>
        <v>C3</v>
      </c>
      <c r="X8" s="75"/>
      <c r="Y8" s="75"/>
      <c r="Z8" s="75"/>
      <c r="AA8" s="75"/>
      <c r="AB8" s="75"/>
      <c r="AC8" s="75"/>
      <c r="AD8" s="75" t="str">
        <f>データ!$M$6</f>
        <v>非設置</v>
      </c>
      <c r="AE8" s="75"/>
      <c r="AF8" s="75"/>
      <c r="AG8" s="75"/>
      <c r="AH8" s="75"/>
      <c r="AI8" s="75"/>
      <c r="AJ8" s="75"/>
      <c r="AK8" s="2"/>
      <c r="AL8" s="66">
        <f>データ!$R$6</f>
        <v>30766</v>
      </c>
      <c r="AM8" s="66"/>
      <c r="AN8" s="66"/>
      <c r="AO8" s="66"/>
      <c r="AP8" s="66"/>
      <c r="AQ8" s="66"/>
      <c r="AR8" s="66"/>
      <c r="AS8" s="66"/>
      <c r="AT8" s="37">
        <f>データ!$S$6</f>
        <v>31.69</v>
      </c>
      <c r="AU8" s="38"/>
      <c r="AV8" s="38"/>
      <c r="AW8" s="38"/>
      <c r="AX8" s="38"/>
      <c r="AY8" s="38"/>
      <c r="AZ8" s="38"/>
      <c r="BA8" s="38"/>
      <c r="BB8" s="55">
        <f>データ!$T$6</f>
        <v>970.84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23.48</v>
      </c>
      <c r="J10" s="38"/>
      <c r="K10" s="38"/>
      <c r="L10" s="38"/>
      <c r="M10" s="38"/>
      <c r="N10" s="38"/>
      <c r="O10" s="65"/>
      <c r="P10" s="55">
        <f>データ!$P$6</f>
        <v>100</v>
      </c>
      <c r="Q10" s="55"/>
      <c r="R10" s="55"/>
      <c r="S10" s="55"/>
      <c r="T10" s="55"/>
      <c r="U10" s="55"/>
      <c r="V10" s="55"/>
      <c r="W10" s="66">
        <f>データ!$Q$6</f>
        <v>2695</v>
      </c>
      <c r="X10" s="66"/>
      <c r="Y10" s="66"/>
      <c r="Z10" s="66"/>
      <c r="AA10" s="66"/>
      <c r="AB10" s="66"/>
      <c r="AC10" s="66"/>
      <c r="AD10" s="2"/>
      <c r="AE10" s="2"/>
      <c r="AF10" s="2"/>
      <c r="AG10" s="2"/>
      <c r="AH10" s="2"/>
      <c r="AI10" s="2"/>
      <c r="AJ10" s="2"/>
      <c r="AK10" s="2"/>
      <c r="AL10" s="66">
        <f>データ!$U$6</f>
        <v>3221</v>
      </c>
      <c r="AM10" s="66"/>
      <c r="AN10" s="66"/>
      <c r="AO10" s="66"/>
      <c r="AP10" s="66"/>
      <c r="AQ10" s="66"/>
      <c r="AR10" s="66"/>
      <c r="AS10" s="66"/>
      <c r="AT10" s="37">
        <f>データ!$V$6</f>
        <v>8.3000000000000007</v>
      </c>
      <c r="AU10" s="38"/>
      <c r="AV10" s="38"/>
      <c r="AW10" s="38"/>
      <c r="AX10" s="38"/>
      <c r="AY10" s="38"/>
      <c r="AZ10" s="38"/>
      <c r="BA10" s="38"/>
      <c r="BB10" s="55">
        <f>データ!$W$6</f>
        <v>388.07</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【105.46】</v>
      </c>
      <c r="F85" s="13" t="str">
        <f>データ!AS6</f>
        <v>【28.96】</v>
      </c>
      <c r="G85" s="13" t="str">
        <f>データ!BD6</f>
        <v>【185.62】</v>
      </c>
      <c r="H85" s="13" t="str">
        <f>データ!BO6</f>
        <v>【1,125.39】</v>
      </c>
      <c r="I85" s="13" t="str">
        <f>データ!BZ6</f>
        <v>【60.84】</v>
      </c>
      <c r="J85" s="13" t="str">
        <f>データ!CK6</f>
        <v>【272.95】</v>
      </c>
      <c r="K85" s="13" t="str">
        <f>データ!CV6</f>
        <v>【51.15】</v>
      </c>
      <c r="L85" s="13" t="str">
        <f>データ!DG6</f>
        <v>【74.54】</v>
      </c>
      <c r="M85" s="13" t="str">
        <f>データ!DR6</f>
        <v>【35.99】</v>
      </c>
      <c r="N85" s="13" t="str">
        <f>データ!EC6</f>
        <v>【17.28】</v>
      </c>
      <c r="O85" s="13" t="str">
        <f>データ!EN6</f>
        <v>【0.32】</v>
      </c>
    </row>
  </sheetData>
  <sheetProtection algorithmName="SHA-512" hashValue="YwOCQwiXdVLuWwxJo63K4KP8GpvAGcWJWlbxuFyJJ1p/dKhZ4h3+W2S3R4AkHhrwMKrB0Z7xGYDwicgTHlY/0A==" saltValue="s8Xy3rBsgKzFWTZtF84nK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192147</v>
      </c>
      <c r="D6" s="20">
        <f t="shared" si="3"/>
        <v>46</v>
      </c>
      <c r="E6" s="20">
        <f t="shared" si="3"/>
        <v>1</v>
      </c>
      <c r="F6" s="20">
        <f t="shared" si="3"/>
        <v>0</v>
      </c>
      <c r="G6" s="20">
        <f t="shared" si="3"/>
        <v>5</v>
      </c>
      <c r="H6" s="20" t="str">
        <f t="shared" si="3"/>
        <v>山梨県　中央市</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23.48</v>
      </c>
      <c r="P6" s="21">
        <f t="shared" si="3"/>
        <v>100</v>
      </c>
      <c r="Q6" s="21">
        <f t="shared" si="3"/>
        <v>2695</v>
      </c>
      <c r="R6" s="21">
        <f t="shared" si="3"/>
        <v>30766</v>
      </c>
      <c r="S6" s="21">
        <f t="shared" si="3"/>
        <v>31.69</v>
      </c>
      <c r="T6" s="21">
        <f t="shared" si="3"/>
        <v>970.84</v>
      </c>
      <c r="U6" s="21">
        <f t="shared" si="3"/>
        <v>3221</v>
      </c>
      <c r="V6" s="21">
        <f t="shared" si="3"/>
        <v>8.3000000000000007</v>
      </c>
      <c r="W6" s="21">
        <f t="shared" si="3"/>
        <v>388.07</v>
      </c>
      <c r="X6" s="22" t="str">
        <f>IF(X7="",NA(),X7)</f>
        <v>-</v>
      </c>
      <c r="Y6" s="22" t="str">
        <f t="shared" ref="Y6:AG6" si="4">IF(Y7="",NA(),Y7)</f>
        <v>-</v>
      </c>
      <c r="Z6" s="22" t="str">
        <f t="shared" si="4"/>
        <v>-</v>
      </c>
      <c r="AA6" s="22">
        <f t="shared" si="4"/>
        <v>81.819999999999993</v>
      </c>
      <c r="AB6" s="22">
        <f t="shared" si="4"/>
        <v>90.63</v>
      </c>
      <c r="AC6" s="22" t="str">
        <f t="shared" si="4"/>
        <v>-</v>
      </c>
      <c r="AD6" s="22" t="str">
        <f t="shared" si="4"/>
        <v>-</v>
      </c>
      <c r="AE6" s="22" t="str">
        <f t="shared" si="4"/>
        <v>-</v>
      </c>
      <c r="AF6" s="22">
        <f t="shared" si="4"/>
        <v>103.82</v>
      </c>
      <c r="AG6" s="22">
        <f t="shared" si="4"/>
        <v>105.75</v>
      </c>
      <c r="AH6" s="21" t="str">
        <f>IF(AH7="","",IF(AH7="-","【-】","【"&amp;SUBSTITUTE(TEXT(AH7,"#,##0.00"),"-","△")&amp;"】"))</f>
        <v>【105.46】</v>
      </c>
      <c r="AI6" s="22" t="str">
        <f>IF(AI7="",NA(),AI7)</f>
        <v>-</v>
      </c>
      <c r="AJ6" s="22" t="str">
        <f t="shared" ref="AJ6:AR6" si="5">IF(AJ7="",NA(),AJ7)</f>
        <v>-</v>
      </c>
      <c r="AK6" s="22" t="str">
        <f t="shared" si="5"/>
        <v>-</v>
      </c>
      <c r="AL6" s="22">
        <f t="shared" si="5"/>
        <v>25.11</v>
      </c>
      <c r="AM6" s="22">
        <f t="shared" si="5"/>
        <v>34.299999999999997</v>
      </c>
      <c r="AN6" s="22" t="str">
        <f t="shared" si="5"/>
        <v>-</v>
      </c>
      <c r="AO6" s="22" t="str">
        <f t="shared" si="5"/>
        <v>-</v>
      </c>
      <c r="AP6" s="22" t="str">
        <f t="shared" si="5"/>
        <v>-</v>
      </c>
      <c r="AQ6" s="22">
        <f t="shared" si="5"/>
        <v>31.54</v>
      </c>
      <c r="AR6" s="22">
        <f t="shared" si="5"/>
        <v>31.15</v>
      </c>
      <c r="AS6" s="21" t="str">
        <f>IF(AS7="","",IF(AS7="-","【-】","【"&amp;SUBSTITUTE(TEXT(AS7,"#,##0.00"),"-","△")&amp;"】"))</f>
        <v>【28.96】</v>
      </c>
      <c r="AT6" s="22" t="str">
        <f>IF(AT7="",NA(),AT7)</f>
        <v>-</v>
      </c>
      <c r="AU6" s="22" t="str">
        <f t="shared" ref="AU6:BC6" si="6">IF(AU7="",NA(),AU7)</f>
        <v>-</v>
      </c>
      <c r="AV6" s="22" t="str">
        <f t="shared" si="6"/>
        <v>-</v>
      </c>
      <c r="AW6" s="22">
        <f t="shared" si="6"/>
        <v>169.12</v>
      </c>
      <c r="AX6" s="22">
        <f t="shared" si="6"/>
        <v>171.19</v>
      </c>
      <c r="AY6" s="22" t="str">
        <f t="shared" si="6"/>
        <v>-</v>
      </c>
      <c r="AZ6" s="22" t="str">
        <f t="shared" si="6"/>
        <v>-</v>
      </c>
      <c r="BA6" s="22" t="str">
        <f t="shared" si="6"/>
        <v>-</v>
      </c>
      <c r="BB6" s="22">
        <f t="shared" si="6"/>
        <v>302.22000000000003</v>
      </c>
      <c r="BC6" s="22">
        <f t="shared" si="6"/>
        <v>263.45</v>
      </c>
      <c r="BD6" s="21" t="str">
        <f>IF(BD7="","",IF(BD7="-","【-】","【"&amp;SUBSTITUTE(TEXT(BD7,"#,##0.00"),"-","△")&amp;"】"))</f>
        <v>【185.62】</v>
      </c>
      <c r="BE6" s="22" t="str">
        <f>IF(BE7="",NA(),BE7)</f>
        <v>-</v>
      </c>
      <c r="BF6" s="22" t="str">
        <f t="shared" ref="BF6:BN6" si="7">IF(BF7="",NA(),BF7)</f>
        <v>-</v>
      </c>
      <c r="BG6" s="22" t="str">
        <f t="shared" si="7"/>
        <v>-</v>
      </c>
      <c r="BH6" s="22">
        <f t="shared" si="7"/>
        <v>963.81</v>
      </c>
      <c r="BI6" s="22">
        <f t="shared" si="7"/>
        <v>826.2</v>
      </c>
      <c r="BJ6" s="22" t="str">
        <f t="shared" si="7"/>
        <v>-</v>
      </c>
      <c r="BK6" s="22" t="str">
        <f t="shared" si="7"/>
        <v>-</v>
      </c>
      <c r="BL6" s="22" t="str">
        <f t="shared" si="7"/>
        <v>-</v>
      </c>
      <c r="BM6" s="22">
        <f t="shared" si="7"/>
        <v>970.36</v>
      </c>
      <c r="BN6" s="22">
        <f t="shared" si="7"/>
        <v>940.22</v>
      </c>
      <c r="BO6" s="21" t="str">
        <f>IF(BO7="","",IF(BO7="-","【-】","【"&amp;SUBSTITUTE(TEXT(BO7,"#,##0.00"),"-","△")&amp;"】"))</f>
        <v>【1,125.39】</v>
      </c>
      <c r="BP6" s="22" t="str">
        <f>IF(BP7="",NA(),BP7)</f>
        <v>-</v>
      </c>
      <c r="BQ6" s="22" t="str">
        <f t="shared" ref="BQ6:BY6" si="8">IF(BQ7="",NA(),BQ7)</f>
        <v>-</v>
      </c>
      <c r="BR6" s="22" t="str">
        <f t="shared" si="8"/>
        <v>-</v>
      </c>
      <c r="BS6" s="22">
        <f t="shared" si="8"/>
        <v>79.040000000000006</v>
      </c>
      <c r="BT6" s="22">
        <f t="shared" si="8"/>
        <v>88.87</v>
      </c>
      <c r="BU6" s="22" t="str">
        <f t="shared" si="8"/>
        <v>-</v>
      </c>
      <c r="BV6" s="22" t="str">
        <f t="shared" si="8"/>
        <v>-</v>
      </c>
      <c r="BW6" s="22" t="str">
        <f t="shared" si="8"/>
        <v>-</v>
      </c>
      <c r="BX6" s="22">
        <f t="shared" si="8"/>
        <v>64.52</v>
      </c>
      <c r="BY6" s="22">
        <f t="shared" si="8"/>
        <v>66.8</v>
      </c>
      <c r="BZ6" s="21" t="str">
        <f>IF(BZ7="","",IF(BZ7="-","【-】","【"&amp;SUBSTITUTE(TEXT(BZ7,"#,##0.00"),"-","△")&amp;"】"))</f>
        <v>【60.84】</v>
      </c>
      <c r="CA6" s="22" t="str">
        <f>IF(CA7="",NA(),CA7)</f>
        <v>-</v>
      </c>
      <c r="CB6" s="22" t="str">
        <f t="shared" ref="CB6:CJ6" si="9">IF(CB7="",NA(),CB7)</f>
        <v>-</v>
      </c>
      <c r="CC6" s="22" t="str">
        <f t="shared" si="9"/>
        <v>-</v>
      </c>
      <c r="CD6" s="22">
        <f t="shared" si="9"/>
        <v>174.86</v>
      </c>
      <c r="CE6" s="22">
        <f t="shared" si="9"/>
        <v>155.93</v>
      </c>
      <c r="CF6" s="22" t="str">
        <f t="shared" si="9"/>
        <v>-</v>
      </c>
      <c r="CG6" s="22" t="str">
        <f t="shared" si="9"/>
        <v>-</v>
      </c>
      <c r="CH6" s="22" t="str">
        <f t="shared" si="9"/>
        <v>-</v>
      </c>
      <c r="CI6" s="22">
        <f t="shared" si="9"/>
        <v>270.68</v>
      </c>
      <c r="CJ6" s="22">
        <f t="shared" si="9"/>
        <v>268.88</v>
      </c>
      <c r="CK6" s="21" t="str">
        <f>IF(CK7="","",IF(CK7="-","【-】","【"&amp;SUBSTITUTE(TEXT(CK7,"#,##0.00"),"-","△")&amp;"】"))</f>
        <v>【272.95】</v>
      </c>
      <c r="CL6" s="22" t="str">
        <f>IF(CL7="",NA(),CL7)</f>
        <v>-</v>
      </c>
      <c r="CM6" s="22" t="str">
        <f t="shared" ref="CM6:CU6" si="10">IF(CM7="",NA(),CM7)</f>
        <v>-</v>
      </c>
      <c r="CN6" s="22" t="str">
        <f t="shared" si="10"/>
        <v>-</v>
      </c>
      <c r="CO6" s="22">
        <f t="shared" si="10"/>
        <v>73.069999999999993</v>
      </c>
      <c r="CP6" s="22">
        <f t="shared" si="10"/>
        <v>83.84</v>
      </c>
      <c r="CQ6" s="22" t="str">
        <f t="shared" si="10"/>
        <v>-</v>
      </c>
      <c r="CR6" s="22" t="str">
        <f t="shared" si="10"/>
        <v>-</v>
      </c>
      <c r="CS6" s="22" t="str">
        <f t="shared" si="10"/>
        <v>-</v>
      </c>
      <c r="CT6" s="22">
        <f t="shared" si="10"/>
        <v>48.86</v>
      </c>
      <c r="CU6" s="22">
        <f t="shared" si="10"/>
        <v>49</v>
      </c>
      <c r="CV6" s="21" t="str">
        <f>IF(CV7="","",IF(CV7="-","【-】","【"&amp;SUBSTITUTE(TEXT(CV7,"#,##0.00"),"-","△")&amp;"】"))</f>
        <v>【51.15】</v>
      </c>
      <c r="CW6" s="22" t="str">
        <f>IF(CW7="",NA(),CW7)</f>
        <v>-</v>
      </c>
      <c r="CX6" s="22" t="str">
        <f t="shared" ref="CX6:DF6" si="11">IF(CX7="",NA(),CX7)</f>
        <v>-</v>
      </c>
      <c r="CY6" s="22" t="str">
        <f t="shared" si="11"/>
        <v>-</v>
      </c>
      <c r="CZ6" s="22">
        <f t="shared" si="11"/>
        <v>77.94</v>
      </c>
      <c r="DA6" s="22">
        <f t="shared" si="11"/>
        <v>74.900000000000006</v>
      </c>
      <c r="DB6" s="22" t="str">
        <f t="shared" si="11"/>
        <v>-</v>
      </c>
      <c r="DC6" s="22" t="str">
        <f t="shared" si="11"/>
        <v>-</v>
      </c>
      <c r="DD6" s="22" t="str">
        <f t="shared" si="11"/>
        <v>-</v>
      </c>
      <c r="DE6" s="22">
        <f t="shared" si="11"/>
        <v>76.48</v>
      </c>
      <c r="DF6" s="22">
        <f t="shared" si="11"/>
        <v>75.64</v>
      </c>
      <c r="DG6" s="21" t="str">
        <f>IF(DG7="","",IF(DG7="-","【-】","【"&amp;SUBSTITUTE(TEXT(DG7,"#,##0.00"),"-","△")&amp;"】"))</f>
        <v>【74.54】</v>
      </c>
      <c r="DH6" s="22" t="str">
        <f>IF(DH7="",NA(),DH7)</f>
        <v>-</v>
      </c>
      <c r="DI6" s="22" t="str">
        <f t="shared" ref="DI6:DQ6" si="12">IF(DI7="",NA(),DI7)</f>
        <v>-</v>
      </c>
      <c r="DJ6" s="22" t="str">
        <f t="shared" si="12"/>
        <v>-</v>
      </c>
      <c r="DK6" s="22">
        <f t="shared" si="12"/>
        <v>54.12</v>
      </c>
      <c r="DL6" s="22">
        <f t="shared" si="12"/>
        <v>56.22</v>
      </c>
      <c r="DM6" s="22" t="str">
        <f t="shared" si="12"/>
        <v>-</v>
      </c>
      <c r="DN6" s="22" t="str">
        <f t="shared" si="12"/>
        <v>-</v>
      </c>
      <c r="DO6" s="22" t="str">
        <f t="shared" si="12"/>
        <v>-</v>
      </c>
      <c r="DP6" s="22">
        <f t="shared" si="12"/>
        <v>39.409999999999997</v>
      </c>
      <c r="DQ6" s="22">
        <f t="shared" si="12"/>
        <v>41.18</v>
      </c>
      <c r="DR6" s="21" t="str">
        <f>IF(DR7="","",IF(DR7="-","【-】","【"&amp;SUBSTITUTE(TEXT(DR7,"#,##0.00"),"-","△")&amp;"】"))</f>
        <v>【35.99】</v>
      </c>
      <c r="DS6" s="22" t="str">
        <f>IF(DS7="",NA(),DS7)</f>
        <v>-</v>
      </c>
      <c r="DT6" s="22" t="str">
        <f t="shared" ref="DT6:EB6" si="13">IF(DT7="",NA(),DT7)</f>
        <v>-</v>
      </c>
      <c r="DU6" s="22" t="str">
        <f t="shared" si="13"/>
        <v>-</v>
      </c>
      <c r="DV6" s="21">
        <f t="shared" si="13"/>
        <v>0</v>
      </c>
      <c r="DW6" s="21">
        <f t="shared" si="13"/>
        <v>0</v>
      </c>
      <c r="DX6" s="22" t="str">
        <f t="shared" si="13"/>
        <v>-</v>
      </c>
      <c r="DY6" s="22" t="str">
        <f t="shared" si="13"/>
        <v>-</v>
      </c>
      <c r="DZ6" s="22" t="str">
        <f t="shared" si="13"/>
        <v>-</v>
      </c>
      <c r="EA6" s="22">
        <f t="shared" si="13"/>
        <v>20.97</v>
      </c>
      <c r="EB6" s="22">
        <f t="shared" si="13"/>
        <v>21.65</v>
      </c>
      <c r="EC6" s="21" t="str">
        <f>IF(EC7="","",IF(EC7="-","【-】","【"&amp;SUBSTITUTE(TEXT(EC7,"#,##0.00"),"-","△")&amp;"】"))</f>
        <v>【17.28】</v>
      </c>
      <c r="ED6" s="22" t="str">
        <f>IF(ED7="",NA(),ED7)</f>
        <v>-</v>
      </c>
      <c r="EE6" s="22" t="str">
        <f t="shared" ref="EE6:EM6" si="14">IF(EE7="",NA(),EE7)</f>
        <v>-</v>
      </c>
      <c r="EF6" s="22" t="str">
        <f t="shared" si="14"/>
        <v>-</v>
      </c>
      <c r="EG6" s="22">
        <f t="shared" si="14"/>
        <v>0.43</v>
      </c>
      <c r="EH6" s="21">
        <f t="shared" si="14"/>
        <v>0</v>
      </c>
      <c r="EI6" s="22" t="str">
        <f t="shared" si="14"/>
        <v>-</v>
      </c>
      <c r="EJ6" s="22" t="str">
        <f t="shared" si="14"/>
        <v>-</v>
      </c>
      <c r="EK6" s="22" t="str">
        <f t="shared" si="14"/>
        <v>-</v>
      </c>
      <c r="EL6" s="22">
        <f t="shared" si="14"/>
        <v>1.1499999999999999</v>
      </c>
      <c r="EM6" s="22">
        <f t="shared" si="14"/>
        <v>0.28999999999999998</v>
      </c>
      <c r="EN6" s="21" t="str">
        <f>IF(EN7="","",IF(EN7="-","【-】","【"&amp;SUBSTITUTE(TEXT(EN7,"#,##0.00"),"-","△")&amp;"】"))</f>
        <v>【0.32】</v>
      </c>
    </row>
    <row r="7" spans="1:144" s="23" customFormat="1" x14ac:dyDescent="0.2">
      <c r="A7" s="15"/>
      <c r="B7" s="24">
        <v>2021</v>
      </c>
      <c r="C7" s="24">
        <v>192147</v>
      </c>
      <c r="D7" s="24">
        <v>46</v>
      </c>
      <c r="E7" s="24">
        <v>1</v>
      </c>
      <c r="F7" s="24">
        <v>0</v>
      </c>
      <c r="G7" s="24">
        <v>5</v>
      </c>
      <c r="H7" s="24" t="s">
        <v>93</v>
      </c>
      <c r="I7" s="24" t="s">
        <v>94</v>
      </c>
      <c r="J7" s="24" t="s">
        <v>95</v>
      </c>
      <c r="K7" s="24" t="s">
        <v>96</v>
      </c>
      <c r="L7" s="24" t="s">
        <v>97</v>
      </c>
      <c r="M7" s="24" t="s">
        <v>98</v>
      </c>
      <c r="N7" s="25" t="s">
        <v>99</v>
      </c>
      <c r="O7" s="25">
        <v>23.48</v>
      </c>
      <c r="P7" s="25">
        <v>100</v>
      </c>
      <c r="Q7" s="25">
        <v>2695</v>
      </c>
      <c r="R7" s="25">
        <v>30766</v>
      </c>
      <c r="S7" s="25">
        <v>31.69</v>
      </c>
      <c r="T7" s="25">
        <v>970.84</v>
      </c>
      <c r="U7" s="25">
        <v>3221</v>
      </c>
      <c r="V7" s="25">
        <v>8.3000000000000007</v>
      </c>
      <c r="W7" s="25">
        <v>388.07</v>
      </c>
      <c r="X7" s="25" t="s">
        <v>99</v>
      </c>
      <c r="Y7" s="25" t="s">
        <v>99</v>
      </c>
      <c r="Z7" s="25" t="s">
        <v>99</v>
      </c>
      <c r="AA7" s="25">
        <v>81.819999999999993</v>
      </c>
      <c r="AB7" s="25">
        <v>90.63</v>
      </c>
      <c r="AC7" s="25" t="s">
        <v>99</v>
      </c>
      <c r="AD7" s="25" t="s">
        <v>99</v>
      </c>
      <c r="AE7" s="25" t="s">
        <v>99</v>
      </c>
      <c r="AF7" s="25">
        <v>103.82</v>
      </c>
      <c r="AG7" s="25">
        <v>105.75</v>
      </c>
      <c r="AH7" s="25">
        <v>105.46</v>
      </c>
      <c r="AI7" s="25" t="s">
        <v>99</v>
      </c>
      <c r="AJ7" s="25" t="s">
        <v>99</v>
      </c>
      <c r="AK7" s="25" t="s">
        <v>99</v>
      </c>
      <c r="AL7" s="25">
        <v>25.11</v>
      </c>
      <c r="AM7" s="25">
        <v>34.299999999999997</v>
      </c>
      <c r="AN7" s="25" t="s">
        <v>99</v>
      </c>
      <c r="AO7" s="25" t="s">
        <v>99</v>
      </c>
      <c r="AP7" s="25" t="s">
        <v>99</v>
      </c>
      <c r="AQ7" s="25">
        <v>31.54</v>
      </c>
      <c r="AR7" s="25">
        <v>31.15</v>
      </c>
      <c r="AS7" s="25">
        <v>28.96</v>
      </c>
      <c r="AT7" s="25" t="s">
        <v>99</v>
      </c>
      <c r="AU7" s="25" t="s">
        <v>99</v>
      </c>
      <c r="AV7" s="25" t="s">
        <v>99</v>
      </c>
      <c r="AW7" s="25">
        <v>169.12</v>
      </c>
      <c r="AX7" s="25">
        <v>171.19</v>
      </c>
      <c r="AY7" s="25" t="s">
        <v>99</v>
      </c>
      <c r="AZ7" s="25" t="s">
        <v>99</v>
      </c>
      <c r="BA7" s="25" t="s">
        <v>99</v>
      </c>
      <c r="BB7" s="25">
        <v>302.22000000000003</v>
      </c>
      <c r="BC7" s="25">
        <v>263.45</v>
      </c>
      <c r="BD7" s="25">
        <v>185.62</v>
      </c>
      <c r="BE7" s="25" t="s">
        <v>99</v>
      </c>
      <c r="BF7" s="25" t="s">
        <v>99</v>
      </c>
      <c r="BG7" s="25" t="s">
        <v>99</v>
      </c>
      <c r="BH7" s="25">
        <v>963.81</v>
      </c>
      <c r="BI7" s="25">
        <v>826.2</v>
      </c>
      <c r="BJ7" s="25" t="s">
        <v>99</v>
      </c>
      <c r="BK7" s="25" t="s">
        <v>99</v>
      </c>
      <c r="BL7" s="25" t="s">
        <v>99</v>
      </c>
      <c r="BM7" s="25">
        <v>970.36</v>
      </c>
      <c r="BN7" s="25">
        <v>940.22</v>
      </c>
      <c r="BO7" s="25">
        <v>1125.3900000000001</v>
      </c>
      <c r="BP7" s="25" t="s">
        <v>99</v>
      </c>
      <c r="BQ7" s="25" t="s">
        <v>99</v>
      </c>
      <c r="BR7" s="25" t="s">
        <v>99</v>
      </c>
      <c r="BS7" s="25">
        <v>79.040000000000006</v>
      </c>
      <c r="BT7" s="25">
        <v>88.87</v>
      </c>
      <c r="BU7" s="25" t="s">
        <v>99</v>
      </c>
      <c r="BV7" s="25" t="s">
        <v>99</v>
      </c>
      <c r="BW7" s="25" t="s">
        <v>99</v>
      </c>
      <c r="BX7" s="25">
        <v>64.52</v>
      </c>
      <c r="BY7" s="25">
        <v>66.8</v>
      </c>
      <c r="BZ7" s="25">
        <v>60.84</v>
      </c>
      <c r="CA7" s="25" t="s">
        <v>99</v>
      </c>
      <c r="CB7" s="25" t="s">
        <v>99</v>
      </c>
      <c r="CC7" s="25" t="s">
        <v>99</v>
      </c>
      <c r="CD7" s="25">
        <v>174.86</v>
      </c>
      <c r="CE7" s="25">
        <v>155.93</v>
      </c>
      <c r="CF7" s="25" t="s">
        <v>99</v>
      </c>
      <c r="CG7" s="25" t="s">
        <v>99</v>
      </c>
      <c r="CH7" s="25" t="s">
        <v>99</v>
      </c>
      <c r="CI7" s="25">
        <v>270.68</v>
      </c>
      <c r="CJ7" s="25">
        <v>268.88</v>
      </c>
      <c r="CK7" s="25">
        <v>272.95</v>
      </c>
      <c r="CL7" s="25" t="s">
        <v>99</v>
      </c>
      <c r="CM7" s="25" t="s">
        <v>99</v>
      </c>
      <c r="CN7" s="25" t="s">
        <v>99</v>
      </c>
      <c r="CO7" s="25">
        <v>73.069999999999993</v>
      </c>
      <c r="CP7" s="25">
        <v>83.84</v>
      </c>
      <c r="CQ7" s="25" t="s">
        <v>99</v>
      </c>
      <c r="CR7" s="25" t="s">
        <v>99</v>
      </c>
      <c r="CS7" s="25" t="s">
        <v>99</v>
      </c>
      <c r="CT7" s="25">
        <v>48.86</v>
      </c>
      <c r="CU7" s="25">
        <v>49</v>
      </c>
      <c r="CV7" s="25">
        <v>51.15</v>
      </c>
      <c r="CW7" s="25" t="s">
        <v>99</v>
      </c>
      <c r="CX7" s="25" t="s">
        <v>99</v>
      </c>
      <c r="CY7" s="25" t="s">
        <v>99</v>
      </c>
      <c r="CZ7" s="25">
        <v>77.94</v>
      </c>
      <c r="DA7" s="25">
        <v>74.900000000000006</v>
      </c>
      <c r="DB7" s="25" t="s">
        <v>99</v>
      </c>
      <c r="DC7" s="25" t="s">
        <v>99</v>
      </c>
      <c r="DD7" s="25" t="s">
        <v>99</v>
      </c>
      <c r="DE7" s="25">
        <v>76.48</v>
      </c>
      <c r="DF7" s="25">
        <v>75.64</v>
      </c>
      <c r="DG7" s="25">
        <v>74.540000000000006</v>
      </c>
      <c r="DH7" s="25" t="s">
        <v>99</v>
      </c>
      <c r="DI7" s="25" t="s">
        <v>99</v>
      </c>
      <c r="DJ7" s="25" t="s">
        <v>99</v>
      </c>
      <c r="DK7" s="25">
        <v>54.12</v>
      </c>
      <c r="DL7" s="25">
        <v>56.22</v>
      </c>
      <c r="DM7" s="25" t="s">
        <v>99</v>
      </c>
      <c r="DN7" s="25" t="s">
        <v>99</v>
      </c>
      <c r="DO7" s="25" t="s">
        <v>99</v>
      </c>
      <c r="DP7" s="25">
        <v>39.409999999999997</v>
      </c>
      <c r="DQ7" s="25">
        <v>41.18</v>
      </c>
      <c r="DR7" s="25">
        <v>35.99</v>
      </c>
      <c r="DS7" s="25" t="s">
        <v>99</v>
      </c>
      <c r="DT7" s="25" t="s">
        <v>99</v>
      </c>
      <c r="DU7" s="25" t="s">
        <v>99</v>
      </c>
      <c r="DV7" s="25">
        <v>0</v>
      </c>
      <c r="DW7" s="25">
        <v>0</v>
      </c>
      <c r="DX7" s="25" t="s">
        <v>99</v>
      </c>
      <c r="DY7" s="25" t="s">
        <v>99</v>
      </c>
      <c r="DZ7" s="25" t="s">
        <v>99</v>
      </c>
      <c r="EA7" s="25">
        <v>20.97</v>
      </c>
      <c r="EB7" s="25">
        <v>21.65</v>
      </c>
      <c r="EC7" s="25">
        <v>17.28</v>
      </c>
      <c r="ED7" s="25" t="s">
        <v>99</v>
      </c>
      <c r="EE7" s="25" t="s">
        <v>99</v>
      </c>
      <c r="EF7" s="25" t="s">
        <v>99</v>
      </c>
      <c r="EG7" s="25">
        <v>0.43</v>
      </c>
      <c r="EH7" s="25">
        <v>0</v>
      </c>
      <c r="EI7" s="25" t="s">
        <v>99</v>
      </c>
      <c r="EJ7" s="25" t="s">
        <v>99</v>
      </c>
      <c r="EK7" s="25" t="s">
        <v>99</v>
      </c>
      <c r="EL7" s="25">
        <v>1.1499999999999999</v>
      </c>
      <c r="EM7" s="25">
        <v>0.28999999999999998</v>
      </c>
      <c r="EN7" s="25">
        <v>0.32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2022-12-01T00:58:11Z</dcterms:created>
  <dcterms:modified xsi:type="dcterms:W3CDTF">2023-02-01T02:52:26Z</dcterms:modified>
  <cp:category/>
</cp:coreProperties>
</file>