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fsv\05福祉保健部\05病院\00病院共有\●04-01公営企業に係る経営比較分析表\R03年度決算\03各施設\塩川病院\"/>
    </mc:Choice>
  </mc:AlternateContent>
  <workbookProtection workbookAlgorithmName="SHA-512" workbookHashValue="uz9yI9lN1G7aqoiGZBJBcJOz1+KJyd8a8/meEX9VVyz+lwPnERfxqIittAWyq8aT793f3apIN03KorFSTLTgiA==" workbookSaltValue="NFj7yCbpbvwvtfX4bcVYJg=="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Z6" i="5"/>
  <c r="Y6" i="5"/>
  <c r="X6" i="5"/>
  <c r="EG12" i="4" s="1"/>
  <c r="W6" i="5"/>
  <c r="V6" i="5"/>
  <c r="U6" i="5"/>
  <c r="T6" i="5"/>
  <c r="S6" i="5"/>
  <c r="EG10" i="4" s="1"/>
  <c r="R6" i="5"/>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FZ10" i="4"/>
  <c r="CN10" i="4"/>
  <c r="AU10" i="4"/>
  <c r="LP8" i="4"/>
  <c r="JW8" i="4"/>
  <c r="ID8" i="4"/>
  <c r="FZ8" i="4"/>
  <c r="EG8" i="4"/>
  <c r="CN8" i="4"/>
  <c r="AU8" i="4"/>
  <c r="B8" i="4"/>
  <c r="IZ54" i="4" l="1"/>
  <c r="FL32" i="4"/>
  <c r="FL54" i="4"/>
  <c r="CS78" i="4"/>
  <c r="BX54" i="4"/>
  <c r="BX32" i="4"/>
  <c r="MN54" i="4"/>
  <c r="MN32" i="4"/>
  <c r="MH78" i="4"/>
  <c r="IZ32" i="4"/>
  <c r="HM78" i="4"/>
  <c r="C11" i="5"/>
  <c r="D11" i="5"/>
  <c r="E11" i="5"/>
  <c r="B11" i="5"/>
  <c r="DS54" i="4" l="1"/>
  <c r="DS32" i="4"/>
  <c r="AN78" i="4"/>
  <c r="AE32" i="4"/>
  <c r="KU54" i="4"/>
  <c r="KU32" i="4"/>
  <c r="KC78" i="4"/>
  <c r="HG54" i="4"/>
  <c r="HG32" i="4"/>
  <c r="FH78" i="4"/>
  <c r="AE54" i="4"/>
  <c r="EO78" i="4"/>
  <c r="DD32" i="4"/>
  <c r="U78" i="4"/>
  <c r="P54" i="4"/>
  <c r="P32" i="4"/>
  <c r="KF54" i="4"/>
  <c r="KF32" i="4"/>
  <c r="JJ78" i="4"/>
  <c r="GR54" i="4"/>
  <c r="GR32" i="4"/>
  <c r="DD54" i="4"/>
  <c r="LY32" i="4"/>
  <c r="LO78" i="4"/>
  <c r="GT78" i="4"/>
  <c r="EW54" i="4"/>
  <c r="EW32" i="4"/>
  <c r="BZ78" i="4"/>
  <c r="BI54" i="4"/>
  <c r="BI32" i="4"/>
  <c r="LY54" i="4"/>
  <c r="IK54" i="4"/>
  <c r="IK32" i="4"/>
  <c r="BG78" i="4"/>
  <c r="LJ54" i="4"/>
  <c r="KV78" i="4"/>
  <c r="HV54" i="4"/>
  <c r="HV32" i="4"/>
  <c r="GA78" i="4"/>
  <c r="EH54" i="4"/>
  <c r="EH32" i="4"/>
  <c r="AT54" i="4"/>
  <c r="AT32" i="4"/>
  <c r="LJ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<sst xmlns="http://schemas.openxmlformats.org/spreadsheetml/2006/main" count="325" uniqueCount="187">
  <si>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</si>
  <si>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</si>
  <si>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</si>
  <si>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</si>
  <si>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</si>
  <si>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</si>
  <si>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</si>
  <si>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</si>
  <si>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</si>
  <si>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</si>
  <si>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</si>
  <si>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</si>
  <si>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</si>
  <si>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</si>
  <si>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</si>
  <si>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</si>
  <si>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</si>
  <si>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</si>
  <si>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</si>
  <si>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</si>
  <si>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</si>
  <si>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</si>
  <si>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</si>
  <si>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</si>
  <si>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</si>
  <si>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</si>
  <si>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</si>
  <si>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</si>
  <si>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</si>
  <si>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</si>
  <si>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</si>
  <si>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</si>
  <si>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</si>
  <si>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</si>
  <si>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</si>
  <si>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</si>
  <si>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</si>
  <si>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</si>
  <si>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</si>
  <si>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</si>
  <si>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</si>
  <si>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</si>
  <si>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</si>
  <si>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</si>
  <si>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</si>
  <si>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</si>
  <si>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</si>
  <si>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</si>
  <si>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</si>
  <si>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</si>
  <si>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</si>
  <si>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</si>
  <si>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</si>
  <si>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</si>
  <si>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</si>
  <si>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</si>
  <si>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</si>
  <si>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</si>
  <si>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</si>
  <si>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</si>
  <si>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</si>
  <si>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</si>
  <si>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</si>
  <si>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</si>
  <si>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</si>
  <si>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</si>
  <si>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</si>
  <si>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</si>
  <si>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</si>
  <si>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</si>
  <si>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</si>
  <si>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</si>
  <si>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</si>
  <si>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</si>
  <si>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</si>
  <si>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</si>
  <si>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</si>
  <si>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</si>
  <si>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</si>
  <si>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</si>
  <si>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</si>
  <si>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</si>
  <si>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</si>
  <si>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</si>
  <si>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</si>
  <si>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</si>
  <si>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</si>
  <si>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</si>
  <si>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</si>
  <si>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</si>
  <si>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</si>
  <si>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</si>
  <si>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</si>
  <si>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</si>
  <si>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</si>
  <si>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</si>
  <si>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</si>
  <si>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</si>
  <si>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</si>
  <si>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</si>
  <si>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</si>
  <si>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</si>
  <si>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</si>
  <si>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</si>
  <si>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</si>
  <si>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</si>
  <si>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</si>
  <si>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</si>
  <si>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</si>
  <si>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</si>
  <si>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</si>
  <si>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</si>
  <si>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</si>
  <si>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</si>
  <si>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</si>
  <si>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</si>
  <si>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</si>
  <si>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</si>
  <si>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</si>
  <si>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</si>
  <si>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</si>
  <si>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</si>
  <si>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</si>
  <si>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</si>
  <si>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</si>
  <si>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</si>
  <si>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</si>
  <si>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</si>
  <si>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</si>
  <si>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</si>
  <si>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</si>
  <si>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</si>
  <si>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</si>
  <si>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</si>
  <si>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</si>
  <si>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</si>
  <si>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</si>
  <si>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</si>
  <si>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</si>
  <si>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</si>
  <si>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</si>
  <si>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</si>
  <si>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</si>
  <si>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</si>
  <si>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</si>
  <si>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</si>
  <si>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</si>
  <si>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</si>
  <si>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</si>
  <si>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</si>
  <si>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</si>
  <si>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</si>
  <si>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</si>
  <si>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</si>
  <si>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</si>
  <si>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</si>
  <si>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</si>
  <si>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</si>
  <si>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</si>
  <si>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</si>
  <si>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</si>
  <si>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</si>
  <si>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</si>
  <si>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</si>
  <si>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</si>
  <si>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</si>
  <si>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</si>
  <si>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</si>
  <si>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</si>
  <si>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</si>
  <si>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</si>
  <si>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</si>
  <si>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</si>
  <si>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</si>
  <si>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</si>
  <si>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</si>
  <si>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</si>
  <si>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</si>
  <si>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</si>
  <si>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</si>
  <si>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</si>
  <si>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</si>
  <si>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</si>
  <si>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として、地域の急性期医療の一端を担い、また、療養病床を有し、併設老健・訪問看護ステーションと協働し、慢性期医療及び在宅復帰支援を行っている。へき地医療拠点病院の指定も受けており、急性期から慢性期、在宅復帰支援、へき地への医療提供と、ケアミックスの病院として、幅広い役割を地域において担っている。</t>
    <phoneticPr fontId="5"/>
  </si>
  <si>
    <t>減価償却率が全国平均に比べ高い値を示しており、有形固定資産の老朽化が進んでいる状況である。資産個別に考えると建物については、平成16年度に新館建設・本館改修事業を行っており、当面の間建て替えの予定はないが、経過年数から考えると高寿命化を図るため随時大規模補修を行っていく必要がある。また、設備・医療機器等については、老朽化及び医療機器の進歩による陳腐化等を考慮し更新を行っていく。ただし、減価償却費及び資産減耗費が経常収支比率に及ぼす影響とキャッシュフローの状況を総合的に判断し、健全な経営が維持できるよう、計画的に更新を行っている。</t>
    <phoneticPr fontId="5"/>
  </si>
  <si>
    <t>当院の医業収支比率、病床稼働率は全国平均に比べ良好な状態にあるが、コロナウイルス感染症による経営への影響は大きく各指標ともに悪化の傾向を示していた。感染症と共存した医療提供体制が確立しつつあり、各指標とも復調傾向にある。また、他公立病院に比べコロナ関連補助が少ないため全国平均に比べ経常収支比率は、低値となっているが、現状では累積欠損金が生じていないため経営の健全性は保たれている。しかしながら、累積黒字が縮減されているためアフターコロナを見据えた医療提供体制の確立を行っていく必要がある。</t>
    <rPh sb="56" eb="59">
      <t>カクシヒョウ</t>
    </rPh>
    <rPh sb="62" eb="64">
      <t>アッカ</t>
    </rPh>
    <rPh sb="74" eb="77">
      <t>カンセンショウ</t>
    </rPh>
    <rPh sb="78" eb="80">
      <t>キョウゾン</t>
    </rPh>
    <rPh sb="82" eb="84">
      <t>イリョウ</t>
    </rPh>
    <rPh sb="84" eb="86">
      <t>テイキョウ</t>
    </rPh>
    <rPh sb="86" eb="88">
      <t>タイセイ</t>
    </rPh>
    <rPh sb="89" eb="91">
      <t>カクリツ</t>
    </rPh>
    <rPh sb="97" eb="100">
      <t>カクシヒョウ</t>
    </rPh>
    <rPh sb="102" eb="104">
      <t>フクチョウ</t>
    </rPh>
    <rPh sb="104" eb="106">
      <t>ケイコウ</t>
    </rPh>
    <rPh sb="159" eb="161">
      <t>ゲンジョウ</t>
    </rPh>
    <rPh sb="198" eb="202">
      <t>ルイセキクロジ</t>
    </rPh>
    <rPh sb="203" eb="205">
      <t>シュクゲン</t>
    </rPh>
    <rPh sb="216" eb="218">
      <t>ミス</t>
    </rPh>
    <rPh sb="220" eb="222">
      <t>イリョウ</t>
    </rPh>
    <rPh sb="222" eb="224">
      <t>テイキョウ</t>
    </rPh>
    <rPh sb="224" eb="226">
      <t>タイセイ</t>
    </rPh>
    <rPh sb="227" eb="229">
      <t>カクリツ</t>
    </rPh>
    <rPh sb="230" eb="231">
      <t>オコナ</t>
    </rPh>
    <rPh sb="235" eb="237">
      <t>ヒツヨウ</t>
    </rPh>
    <phoneticPr fontId="5"/>
  </si>
  <si>
    <t>当院は、過去良好な経営を行ってきたことで累積欠損金がなく良好なキャッシュフローが保っていたが、コロナウイルス感染症という未曽有の災害による経営へのダメージは大きく企業体力を奪うこととなった。しかしながら、その難局の中でも市内に２つの公立病院があるというメリットを生かしつつコロナウイルスとの共存による医療提供体制を確立することで企業体力を回復しつつある。さらに、難局の中でも計画的な設備投資を継続したことでコロナ後の平時の医療を提供し地域における役割を果たすべき下地の形成は行えていると考えられる。</t>
    <rPh sb="40" eb="41">
      <t>タモ</t>
    </rPh>
    <rPh sb="54" eb="57">
      <t>カンセンショウ</t>
    </rPh>
    <rPh sb="60" eb="63">
      <t>ミゾウ</t>
    </rPh>
    <rPh sb="64" eb="66">
      <t>サイガイ</t>
    </rPh>
    <rPh sb="86" eb="87">
      <t>ウバ</t>
    </rPh>
    <rPh sb="104" eb="106">
      <t>ナンキョク</t>
    </rPh>
    <rPh sb="107" eb="108">
      <t>ナカ</t>
    </rPh>
    <rPh sb="110" eb="112">
      <t>シナイ</t>
    </rPh>
    <rPh sb="116" eb="120">
      <t>コウリツビョウイン</t>
    </rPh>
    <rPh sb="131" eb="132">
      <t>イ</t>
    </rPh>
    <rPh sb="145" eb="147">
      <t>キョウゾン</t>
    </rPh>
    <rPh sb="155" eb="157">
      <t>カクリツ</t>
    </rPh>
    <rPh sb="162" eb="164">
      <t>ナンキョク</t>
    </rPh>
    <rPh sb="164" eb="168">
      <t>キギョウタイリョク</t>
    </rPh>
    <rPh sb="169" eb="171">
      <t>カイフク</t>
    </rPh>
    <rPh sb="182" eb="183">
      <t>ナカ</t>
    </rPh>
    <rPh sb="185" eb="187">
      <t>ケイエイ</t>
    </rPh>
    <rPh sb="189" eb="191">
      <t>セツビ</t>
    </rPh>
    <rPh sb="191" eb="193">
      <t>トウシ</t>
    </rPh>
    <rPh sb="194" eb="196">
      <t>ケイゾク</t>
    </rPh>
    <rPh sb="204" eb="205">
      <t>ゴ</t>
    </rPh>
    <rPh sb="208" eb="210">
      <t>ヘイジ</t>
    </rPh>
    <rPh sb="211" eb="213">
      <t>イリョウ</t>
    </rPh>
    <rPh sb="214" eb="216">
      <t>テイキョウ</t>
    </rPh>
    <rPh sb="233" eb="235">
      <t>シタジ</t>
    </rPh>
    <rPh sb="236" eb="238">
      <t>ケイセイ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</si>
</sst>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c:v>
                </c:pt>
                <c:pt idx="1">
                  <c:v>89.8</c:v>
                </c:pt>
                <c:pt idx="2">
                  <c:v>89.5</c:v>
                </c:pt>
                <c:pt idx="3">
                  <c:v>80.2</c:v>
                </c:pt>
                <c:pt idx="4">
                  <c:v>84.9</c:v>
                </c:pt>
              </c:numCache>
            </c:numRef>
          </c:val>
          <c:extLst>
            <c:ext xmlns:c16="http://schemas.microsoft.com/office/drawing/2014/chart" uri="{C3380CC4-5D6E-409C-BE32-E72D297353CC}">
              <c16:uniqueId val="{00000000-9827-4452-9CA6-04B3F5EEC0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827-4452-9CA6-04B3F5EEC0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9925</c:v>
                </c:pt>
                <c:pt idx="1">
                  <c:v>10117</c:v>
                </c:pt>
                <c:pt idx="2">
                  <c:v>10151</c:v>
                </c:pt>
                <c:pt idx="3">
                  <c:v>10697</c:v>
                </c:pt>
                <c:pt idx="4">
                  <c:v>11145</c:v>
                </c:pt>
              </c:numCache>
            </c:numRef>
          </c:val>
          <c:extLst>
            <c:ext xmlns:c16="http://schemas.microsoft.com/office/drawing/2014/chart" uri="{C3380CC4-5D6E-409C-BE32-E72D297353CC}">
              <c16:uniqueId val="{00000000-715B-4F8B-884B-C252D9D40E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15B-4F8B-884B-C252D9D40E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25354</c:v>
                </c:pt>
                <c:pt idx="1">
                  <c:v>25438</c:v>
                </c:pt>
                <c:pt idx="2">
                  <c:v>24897</c:v>
                </c:pt>
                <c:pt idx="3">
                  <c:v>25402</c:v>
                </c:pt>
                <c:pt idx="4">
                  <c:v>26066</c:v>
                </c:pt>
              </c:numCache>
            </c:numRef>
          </c:val>
          <c:extLst>
            <c:ext xmlns:c16="http://schemas.microsoft.com/office/drawing/2014/chart" uri="{C3380CC4-5D6E-409C-BE32-E72D297353CC}">
              <c16:uniqueId val="{00000000-6765-4BD6-A81F-1F6F3F591B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765-4BD6-A81F-1F6F3F591B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E8-4643-853A-F308871F16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D3E8-4643-853A-F308871F16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85.7</c:v>
                </c:pt>
                <c:pt idx="1">
                  <c:v>87.1</c:v>
                </c:pt>
                <c:pt idx="2">
                  <c:v>85.7</c:v>
                </c:pt>
                <c:pt idx="3">
                  <c:v>82.3</c:v>
                </c:pt>
                <c:pt idx="4">
                  <c:v>87.2</c:v>
                </c:pt>
              </c:numCache>
            </c:numRef>
          </c:val>
          <c:extLst>
            <c:ext xmlns:c16="http://schemas.microsoft.com/office/drawing/2014/chart" uri="{C3380CC4-5D6E-409C-BE32-E72D297353CC}">
              <c16:uniqueId val="{00000000-6548-44CC-8C7C-6693DDA5F9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548-44CC-8C7C-6693DDA5F9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93.4</c:v>
                </c:pt>
                <c:pt idx="1">
                  <c:v>96.3</c:v>
                </c:pt>
                <c:pt idx="2">
                  <c:v>95.3</c:v>
                </c:pt>
                <c:pt idx="3">
                  <c:v>89.9</c:v>
                </c:pt>
                <c:pt idx="4">
                  <c:v>94.8</c:v>
                </c:pt>
              </c:numCache>
            </c:numRef>
          </c:val>
          <c:extLst>
            <c:ext xmlns:c16="http://schemas.microsoft.com/office/drawing/2014/chart" uri="{C3380CC4-5D6E-409C-BE32-E72D297353CC}">
              <c16:uniqueId val="{00000000-A53F-421B-8684-CBA90EF75A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53F-421B-8684-CBA90EF75A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62.2</c:v>
                </c:pt>
                <c:pt idx="1">
                  <c:v>66</c:v>
                </c:pt>
                <c:pt idx="2">
                  <c:v>69.099999999999994</c:v>
                </c:pt>
                <c:pt idx="3">
                  <c:v>70.099999999999994</c:v>
                </c:pt>
                <c:pt idx="4">
                  <c:v>67.599999999999994</c:v>
                </c:pt>
              </c:numCache>
            </c:numRef>
          </c:val>
          <c:extLst>
            <c:ext xmlns:c16="http://schemas.microsoft.com/office/drawing/2014/chart" uri="{C3380CC4-5D6E-409C-BE32-E72D297353CC}">
              <c16:uniqueId val="{00000000-1184-473F-8816-62EAB170C3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184-473F-8816-62EAB170C3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66.5</c:v>
                </c:pt>
                <c:pt idx="1">
                  <c:v>75</c:v>
                </c:pt>
                <c:pt idx="2">
                  <c:v>80.900000000000006</c:v>
                </c:pt>
                <c:pt idx="3">
                  <c:v>80.400000000000006</c:v>
                </c:pt>
                <c:pt idx="4">
                  <c:v>82.4</c:v>
                </c:pt>
              </c:numCache>
            </c:numRef>
          </c:val>
          <c:extLst>
            <c:ext xmlns:c16="http://schemas.microsoft.com/office/drawing/2014/chart" uri="{C3380CC4-5D6E-409C-BE32-E72D297353CC}">
              <c16:uniqueId val="{00000000-1069-43B8-8C61-2F920DB6306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069-43B8-8C61-2F920DB6306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50325759</c:v>
                </c:pt>
                <c:pt idx="1">
                  <c:v>50351204</c:v>
                </c:pt>
                <c:pt idx="2">
                  <c:v>50399491</c:v>
                </c:pt>
                <c:pt idx="3">
                  <c:v>51062991</c:v>
                </c:pt>
                <c:pt idx="4">
                  <c:v>52931657</c:v>
                </c:pt>
              </c:numCache>
            </c:numRef>
          </c:val>
          <c:extLst>
            <c:ext xmlns:c16="http://schemas.microsoft.com/office/drawing/2014/chart" uri="{C3380CC4-5D6E-409C-BE32-E72D297353CC}">
              <c16:uniqueId val="{00000000-AEFD-47B5-B4B8-91E1EF240F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EFD-47B5-B4B8-91E1EF240F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18.399999999999999</c:v>
                </c:pt>
                <c:pt idx="1">
                  <c:v>16.600000000000001</c:v>
                </c:pt>
                <c:pt idx="2">
                  <c:v>18</c:v>
                </c:pt>
                <c:pt idx="3">
                  <c:v>18.2</c:v>
                </c:pt>
                <c:pt idx="4">
                  <c:v>17</c:v>
                </c:pt>
              </c:numCache>
            </c:numRef>
          </c:val>
          <c:extLst>
            <c:ext xmlns:c16="http://schemas.microsoft.com/office/drawing/2014/chart" uri="{C3380CC4-5D6E-409C-BE32-E72D297353CC}">
              <c16:uniqueId val="{00000000-C923-473B-A5D5-E6AF8F1FA8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923-473B-A5D5-E6AF8F1FA8B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61.6</c:v>
                </c:pt>
                <c:pt idx="1">
                  <c:v>60.2</c:v>
                </c:pt>
                <c:pt idx="2">
                  <c:v>61.2</c:v>
                </c:pt>
                <c:pt idx="3">
                  <c:v>66.599999999999994</c:v>
                </c:pt>
                <c:pt idx="4">
                  <c:v>63.1</c:v>
                </c:pt>
              </c:numCache>
            </c:numRef>
          </c:val>
          <c:extLst>
            <c:ext xmlns:c16="http://schemas.microsoft.com/office/drawing/2014/chart" uri="{C3380CC4-5D6E-409C-BE32-E72D297353CC}">
              <c16:uniqueId val="{00000000-B13D-447A-9F26-B35F27EFD8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13D-447A-9F26-B35F27EFD8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Z17" zoomScale="85" zoomScaleNormal="8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山梨県北杜市　塩川病院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54</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54</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15</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108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f>データ!U6</f>
        <v>46378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12228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50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103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93.4</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95.3</v>
      </c>
      <c r="AU33" s="129"/>
      <c r="AV33" s="129"/>
      <c r="AW33" s="129"/>
      <c r="AX33" s="129"/>
      <c r="AY33" s="129"/>
      <c r="AZ33" s="129"/>
      <c r="BA33" s="129"/>
      <c r="BB33" s="129"/>
      <c r="BC33" s="129"/>
      <c r="BD33" s="129"/>
      <c r="BE33" s="129"/>
      <c r="BF33" s="129"/>
      <c r="BG33" s="129"/>
      <c r="BH33" s="130"/>
      <c r="BI33" s="128">
        <f>データ!AL7</f>
        <v>89.9</v>
      </c>
      <c r="BJ33" s="129"/>
      <c r="BK33" s="129"/>
      <c r="BL33" s="129"/>
      <c r="BM33" s="129"/>
      <c r="BN33" s="129"/>
      <c r="BO33" s="129"/>
      <c r="BP33" s="129"/>
      <c r="BQ33" s="129"/>
      <c r="BR33" s="129"/>
      <c r="BS33" s="129"/>
      <c r="BT33" s="129"/>
      <c r="BU33" s="129"/>
      <c r="BV33" s="129"/>
      <c r="BW33" s="130"/>
      <c r="BX33" s="128">
        <f>データ!AM7</f>
        <v>94.8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85.7</v>
      </c>
      <c r="DE33" s="129"/>
      <c r="DF33" s="129"/>
      <c r="DG33" s="129"/>
      <c r="DH33" s="129"/>
      <c r="DI33" s="129"/>
      <c r="DJ33" s="129"/>
      <c r="DK33" s="129"/>
      <c r="DL33" s="129"/>
      <c r="DM33" s="129"/>
      <c r="DN33" s="129"/>
      <c r="DO33" s="129"/>
      <c r="DP33" s="129"/>
      <c r="DQ33" s="129"/>
      <c r="DR33" s="130"/>
      <c r="DS33" s="128">
        <f>データ!AU7</f>
        <v>87.1</v>
      </c>
      <c r="DT33" s="129"/>
      <c r="DU33" s="129"/>
      <c r="DV33" s="129"/>
      <c r="DW33" s="129"/>
      <c r="DX33" s="129"/>
      <c r="DY33" s="129"/>
      <c r="DZ33" s="129"/>
      <c r="EA33" s="129"/>
      <c r="EB33" s="129"/>
      <c r="EC33" s="129"/>
      <c r="ED33" s="129"/>
      <c r="EE33" s="129"/>
      <c r="EF33" s="129"/>
      <c r="EG33" s="130"/>
      <c r="EH33" s="128">
        <f>データ!AV7</f>
        <v>85.7</v>
      </c>
      <c r="EI33" s="129"/>
      <c r="EJ33" s="129"/>
      <c r="EK33" s="129"/>
      <c r="EL33" s="129"/>
      <c r="EM33" s="129"/>
      <c r="EN33" s="129"/>
      <c r="EO33" s="129"/>
      <c r="EP33" s="129"/>
      <c r="EQ33" s="129"/>
      <c r="ER33" s="129"/>
      <c r="ES33" s="129"/>
      <c r="ET33" s="129"/>
      <c r="EU33" s="129"/>
      <c r="EV33" s="130"/>
      <c r="EW33" s="128">
        <f>データ!AW7</f>
        <v>82.3</v>
      </c>
      <c r="EX33" s="129"/>
      <c r="EY33" s="129"/>
      <c r="EZ33" s="129"/>
      <c r="FA33" s="129"/>
      <c r="FB33" s="129"/>
      <c r="FC33" s="129"/>
      <c r="FD33" s="129"/>
      <c r="FE33" s="129"/>
      <c r="FF33" s="129"/>
      <c r="FG33" s="129"/>
      <c r="FH33" s="129"/>
      <c r="FI33" s="129"/>
      <c r="FJ33" s="129"/>
      <c r="FK33" s="130"/>
      <c r="FL33" s="128">
        <f>データ!AX7</f>
        <v>87.2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93</v>
      </c>
      <c r="KG33" s="129"/>
      <c r="KH33" s="129"/>
      <c r="KI33" s="129"/>
      <c r="KJ33" s="129"/>
      <c r="KK33" s="129"/>
      <c r="KL33" s="129"/>
      <c r="KM33" s="129"/>
      <c r="KN33" s="129"/>
      <c r="KO33" s="129"/>
      <c r="KP33" s="129"/>
      <c r="KQ33" s="129"/>
      <c r="KR33" s="129"/>
      <c r="KS33" s="129"/>
      <c r="KT33" s="130"/>
      <c r="KU33" s="128">
        <f>データ!BQ7</f>
        <v>89.8</v>
      </c>
      <c r="KV33" s="129"/>
      <c r="KW33" s="129"/>
      <c r="KX33" s="129"/>
      <c r="KY33" s="129"/>
      <c r="KZ33" s="129"/>
      <c r="LA33" s="129"/>
      <c r="LB33" s="129"/>
      <c r="LC33" s="129"/>
      <c r="LD33" s="129"/>
      <c r="LE33" s="129"/>
      <c r="LF33" s="129"/>
      <c r="LG33" s="129"/>
      <c r="LH33" s="129"/>
      <c r="LI33" s="130"/>
      <c r="LJ33" s="128">
        <f>データ!BR7</f>
        <v>89.5</v>
      </c>
      <c r="LK33" s="129"/>
      <c r="LL33" s="129"/>
      <c r="LM33" s="129"/>
      <c r="LN33" s="129"/>
      <c r="LO33" s="129"/>
      <c r="LP33" s="129"/>
      <c r="LQ33" s="129"/>
      <c r="LR33" s="129"/>
      <c r="LS33" s="129"/>
      <c r="LT33" s="129"/>
      <c r="LU33" s="129"/>
      <c r="LV33" s="129"/>
      <c r="LW33" s="129"/>
      <c r="LX33" s="130"/>
      <c r="LY33" s="128">
        <f>データ!BS7</f>
        <v>80.2</v>
      </c>
      <c r="LZ33" s="129"/>
      <c r="MA33" s="129"/>
      <c r="MB33" s="129"/>
      <c r="MC33" s="129"/>
      <c r="MD33" s="129"/>
      <c r="ME33" s="129"/>
      <c r="MF33" s="129"/>
      <c r="MG33" s="129"/>
      <c r="MH33" s="129"/>
      <c r="MI33" s="129"/>
      <c r="MJ33" s="129"/>
      <c r="MK33" s="129"/>
      <c r="ML33" s="129"/>
      <c r="MM33" s="130"/>
      <c r="MN33" s="128">
        <f>データ!BT7</f>
        <v>84.9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185</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25354</v>
      </c>
      <c r="Q55" s="138"/>
      <c r="R55" s="138"/>
      <c r="S55" s="138"/>
      <c r="T55" s="138"/>
      <c r="U55" s="138"/>
      <c r="V55" s="138"/>
      <c r="W55" s="138"/>
      <c r="X55" s="138"/>
      <c r="Y55" s="138"/>
      <c r="Z55" s="138"/>
      <c r="AA55" s="138"/>
      <c r="AB55" s="138"/>
      <c r="AC55" s="138"/>
      <c r="AD55" s="139"/>
      <c r="AE55" s="137">
        <f>データ!CB7</f>
        <v>25438</v>
      </c>
      <c r="AF55" s="138"/>
      <c r="AG55" s="138"/>
      <c r="AH55" s="138"/>
      <c r="AI55" s="138"/>
      <c r="AJ55" s="138"/>
      <c r="AK55" s="138"/>
      <c r="AL55" s="138"/>
      <c r="AM55" s="138"/>
      <c r="AN55" s="138"/>
      <c r="AO55" s="138"/>
      <c r="AP55" s="138"/>
      <c r="AQ55" s="138"/>
      <c r="AR55" s="138"/>
      <c r="AS55" s="139"/>
      <c r="AT55" s="137">
        <f>データ!CC7</f>
        <v>24897</v>
      </c>
      <c r="AU55" s="138"/>
      <c r="AV55" s="138"/>
      <c r="AW55" s="138"/>
      <c r="AX55" s="138"/>
      <c r="AY55" s="138"/>
      <c r="AZ55" s="138"/>
      <c r="BA55" s="138"/>
      <c r="BB55" s="138"/>
      <c r="BC55" s="138"/>
      <c r="BD55" s="138"/>
      <c r="BE55" s="138"/>
      <c r="BF55" s="138"/>
      <c r="BG55" s="138"/>
      <c r="BH55" s="139"/>
      <c r="BI55" s="137">
        <f>データ!CD7</f>
        <v>25402</v>
      </c>
      <c r="BJ55" s="138"/>
      <c r="BK55" s="138"/>
      <c r="BL55" s="138"/>
      <c r="BM55" s="138"/>
      <c r="BN55" s="138"/>
      <c r="BO55" s="138"/>
      <c r="BP55" s="138"/>
      <c r="BQ55" s="138"/>
      <c r="BR55" s="138"/>
      <c r="BS55" s="138"/>
      <c r="BT55" s="138"/>
      <c r="BU55" s="138"/>
      <c r="BV55" s="138"/>
      <c r="BW55" s="139"/>
      <c r="BX55" s="137">
        <f>データ!CE7</f>
        <v>26066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9925</v>
      </c>
      <c r="DE55" s="138"/>
      <c r="DF55" s="138"/>
      <c r="DG55" s="138"/>
      <c r="DH55" s="138"/>
      <c r="DI55" s="138"/>
      <c r="DJ55" s="138"/>
      <c r="DK55" s="138"/>
      <c r="DL55" s="138"/>
      <c r="DM55" s="138"/>
      <c r="DN55" s="138"/>
      <c r="DO55" s="138"/>
      <c r="DP55" s="138"/>
      <c r="DQ55" s="138"/>
      <c r="DR55" s="139"/>
      <c r="DS55" s="137">
        <f>データ!CM7</f>
        <v>10117</v>
      </c>
      <c r="DT55" s="138"/>
      <c r="DU55" s="138"/>
      <c r="DV55" s="138"/>
      <c r="DW55" s="138"/>
      <c r="DX55" s="138"/>
      <c r="DY55" s="138"/>
      <c r="DZ55" s="138"/>
      <c r="EA55" s="138"/>
      <c r="EB55" s="138"/>
      <c r="EC55" s="138"/>
      <c r="ED55" s="138"/>
      <c r="EE55" s="138"/>
      <c r="EF55" s="138"/>
      <c r="EG55" s="139"/>
      <c r="EH55" s="137">
        <f>データ!CN7</f>
        <v>10151</v>
      </c>
      <c r="EI55" s="138"/>
      <c r="EJ55" s="138"/>
      <c r="EK55" s="138"/>
      <c r="EL55" s="138"/>
      <c r="EM55" s="138"/>
      <c r="EN55" s="138"/>
      <c r="EO55" s="138"/>
      <c r="EP55" s="138"/>
      <c r="EQ55" s="138"/>
      <c r="ER55" s="138"/>
      <c r="ES55" s="138"/>
      <c r="ET55" s="138"/>
      <c r="EU55" s="138"/>
      <c r="EV55" s="139"/>
      <c r="EW55" s="137">
        <f>データ!CO7</f>
        <v>10697</v>
      </c>
      <c r="EX55" s="138"/>
      <c r="EY55" s="138"/>
      <c r="EZ55" s="138"/>
      <c r="FA55" s="138"/>
      <c r="FB55" s="138"/>
      <c r="FC55" s="138"/>
      <c r="FD55" s="138"/>
      <c r="FE55" s="138"/>
      <c r="FF55" s="138"/>
      <c r="FG55" s="138"/>
      <c r="FH55" s="138"/>
      <c r="FI55" s="138"/>
      <c r="FJ55" s="138"/>
      <c r="FK55" s="139"/>
      <c r="FL55" s="137">
        <f>データ!CP7</f>
        <v>11145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61.6</v>
      </c>
      <c r="GS55" s="129"/>
      <c r="GT55" s="129"/>
      <c r="GU55" s="129"/>
      <c r="GV55" s="129"/>
      <c r="GW55" s="129"/>
      <c r="GX55" s="129"/>
      <c r="GY55" s="129"/>
      <c r="GZ55" s="129"/>
      <c r="HA55" s="129"/>
      <c r="HB55" s="129"/>
      <c r="HC55" s="129"/>
      <c r="HD55" s="129"/>
      <c r="HE55" s="129"/>
      <c r="HF55" s="130"/>
      <c r="HG55" s="128">
        <f>データ!CX7</f>
        <v>60.2</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66.599999999999994</v>
      </c>
      <c r="IL55" s="129"/>
      <c r="IM55" s="129"/>
      <c r="IN55" s="129"/>
      <c r="IO55" s="129"/>
      <c r="IP55" s="129"/>
      <c r="IQ55" s="129"/>
      <c r="IR55" s="129"/>
      <c r="IS55" s="129"/>
      <c r="IT55" s="129"/>
      <c r="IU55" s="129"/>
      <c r="IV55" s="129"/>
      <c r="IW55" s="129"/>
      <c r="IX55" s="129"/>
      <c r="IY55" s="130"/>
      <c r="IZ55" s="128">
        <f>データ!DA7</f>
        <v>63.1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16.600000000000001</v>
      </c>
      <c r="KV55" s="129"/>
      <c r="KW55" s="129"/>
      <c r="KX55" s="129"/>
      <c r="KY55" s="129"/>
      <c r="KZ55" s="129"/>
      <c r="LA55" s="129"/>
      <c r="LB55" s="129"/>
      <c r="LC55" s="129"/>
      <c r="LD55" s="129"/>
      <c r="LE55" s="129"/>
      <c r="LF55" s="129"/>
      <c r="LG55" s="129"/>
      <c r="LH55" s="129"/>
      <c r="LI55" s="130"/>
      <c r="LJ55" s="128">
        <f>データ!DJ7</f>
        <v>18</v>
      </c>
      <c r="LK55" s="129"/>
      <c r="LL55" s="129"/>
      <c r="LM55" s="129"/>
      <c r="LN55" s="129"/>
      <c r="LO55" s="129"/>
      <c r="LP55" s="129"/>
      <c r="LQ55" s="129"/>
      <c r="LR55" s="129"/>
      <c r="LS55" s="129"/>
      <c r="LT55" s="129"/>
      <c r="LU55" s="129"/>
      <c r="LV55" s="129"/>
      <c r="LW55" s="129"/>
      <c r="LX55" s="130"/>
      <c r="LY55" s="128">
        <f>データ!DK7</f>
        <v>18.2</v>
      </c>
      <c r="LZ55" s="129"/>
      <c r="MA55" s="129"/>
      <c r="MB55" s="129"/>
      <c r="MC55" s="129"/>
      <c r="MD55" s="129"/>
      <c r="ME55" s="129"/>
      <c r="MF55" s="129"/>
      <c r="MG55" s="129"/>
      <c r="MH55" s="129"/>
      <c r="MI55" s="129"/>
      <c r="MJ55" s="129"/>
      <c r="MK55" s="129"/>
      <c r="ML55" s="129"/>
      <c r="MM55" s="130"/>
      <c r="MN55" s="128">
        <f>データ!DL7</f>
        <v>17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186</v>
      </c>
      <c r="NK70" s="141"/>
      <c r="NL70" s="141"/>
      <c r="NM70" s="141"/>
      <c r="NN70" s="141"/>
      <c r="NO70" s="141"/>
      <c r="NP70" s="141"/>
      <c r="NQ70" s="141"/>
      <c r="NR70" s="141"/>
      <c r="NS70" s="141"/>
      <c r="NT70" s="141"/>
      <c r="NU70" s="141"/>
      <c r="NV70" s="141"/>
      <c r="NW70" s="141"/>
      <c r="NX70" s="142"/>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5"/>
      <c r="C79" s="5"/>
      <c r="D79" s="5"/>
      <c r="E79" s="5"/>
      <c r="F79" s="5"/>
      <c r="G79" s="26"/>
      <c r="H79" s="26"/>
      <c r="I79" s="30"/>
      <c r="J79" s="147" t="s">
        <v>57</v>
      </c>
      <c r="K79" s="148"/>
      <c r="L79" s="148"/>
      <c r="M79" s="148"/>
      <c r="N79" s="148"/>
      <c r="O79" s="148"/>
      <c r="P79" s="148"/>
      <c r="Q79" s="148"/>
      <c r="R79" s="148"/>
      <c r="S79" s="148"/>
      <c r="T79" s="149"/>
      <c r="U79" s="150">
        <f>データ!DS7</f>
        <v>62.2</v>
      </c>
      <c r="V79" s="150"/>
      <c r="W79" s="150"/>
      <c r="X79" s="150"/>
      <c r="Y79" s="150"/>
      <c r="Z79" s="150"/>
      <c r="AA79" s="150"/>
      <c r="AB79" s="150"/>
      <c r="AC79" s="150"/>
      <c r="AD79" s="150"/>
      <c r="AE79" s="150"/>
      <c r="AF79" s="150"/>
      <c r="AG79" s="150"/>
      <c r="AH79" s="150"/>
      <c r="AI79" s="150"/>
      <c r="AJ79" s="150"/>
      <c r="AK79" s="150"/>
      <c r="AL79" s="150"/>
      <c r="AM79" s="150"/>
      <c r="AN79" s="150">
        <f>データ!DT7</f>
        <v>66</v>
      </c>
      <c r="AO79" s="150"/>
      <c r="AP79" s="150"/>
      <c r="AQ79" s="150"/>
      <c r="AR79" s="150"/>
      <c r="AS79" s="150"/>
      <c r="AT79" s="150"/>
      <c r="AU79" s="150"/>
      <c r="AV79" s="150"/>
      <c r="AW79" s="150"/>
      <c r="AX79" s="150"/>
      <c r="AY79" s="150"/>
      <c r="AZ79" s="150"/>
      <c r="BA79" s="150"/>
      <c r="BB79" s="150"/>
      <c r="BC79" s="150"/>
      <c r="BD79" s="150"/>
      <c r="BE79" s="150"/>
      <c r="BF79" s="150"/>
      <c r="BG79" s="150">
        <f>データ!DU7</f>
        <v>69.099999999999994</v>
      </c>
      <c r="BH79" s="150"/>
      <c r="BI79" s="150"/>
      <c r="BJ79" s="150"/>
      <c r="BK79" s="150"/>
      <c r="BL79" s="150"/>
      <c r="BM79" s="150"/>
      <c r="BN79" s="150"/>
      <c r="BO79" s="150"/>
      <c r="BP79" s="150"/>
      <c r="BQ79" s="150"/>
      <c r="BR79" s="150"/>
      <c r="BS79" s="150"/>
      <c r="BT79" s="150"/>
      <c r="BU79" s="150"/>
      <c r="BV79" s="150"/>
      <c r="BW79" s="150"/>
      <c r="BX79" s="150"/>
      <c r="BY79" s="150"/>
      <c r="BZ79" s="150">
        <f>データ!DV7</f>
        <v>70.099999999999994</v>
      </c>
      <c r="CA79" s="150"/>
      <c r="CB79" s="150"/>
      <c r="CC79" s="150"/>
      <c r="CD79" s="150"/>
      <c r="CE79" s="150"/>
      <c r="CF79" s="150"/>
      <c r="CG79" s="150"/>
      <c r="CH79" s="150"/>
      <c r="CI79" s="150"/>
      <c r="CJ79" s="150"/>
      <c r="CK79" s="150"/>
      <c r="CL79" s="150"/>
      <c r="CM79" s="150"/>
      <c r="CN79" s="150"/>
      <c r="CO79" s="150"/>
      <c r="CP79" s="150"/>
      <c r="CQ79" s="150"/>
      <c r="CR79" s="150"/>
      <c r="CS79" s="150">
        <f>データ!DW7</f>
        <v>67.599999999999994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66.5</v>
      </c>
      <c r="EP79" s="150"/>
      <c r="EQ79" s="150"/>
      <c r="ER79" s="150"/>
      <c r="ES79" s="150"/>
      <c r="ET79" s="150"/>
      <c r="EU79" s="150"/>
      <c r="EV79" s="150"/>
      <c r="EW79" s="150"/>
      <c r="EX79" s="150"/>
      <c r="EY79" s="150"/>
      <c r="EZ79" s="150"/>
      <c r="FA79" s="150"/>
      <c r="FB79" s="150"/>
      <c r="FC79" s="150"/>
      <c r="FD79" s="150"/>
      <c r="FE79" s="150"/>
      <c r="FF79" s="150"/>
      <c r="FG79" s="150"/>
      <c r="FH79" s="150">
        <f>データ!EE7</f>
        <v>75</v>
      </c>
      <c r="FI79" s="150"/>
      <c r="FJ79" s="150"/>
      <c r="FK79" s="150"/>
      <c r="FL79" s="150"/>
      <c r="FM79" s="150"/>
      <c r="FN79" s="150"/>
      <c r="FO79" s="150"/>
      <c r="FP79" s="150"/>
      <c r="FQ79" s="150"/>
      <c r="FR79" s="150"/>
      <c r="FS79" s="150"/>
      <c r="FT79" s="150"/>
      <c r="FU79" s="150"/>
      <c r="FV79" s="150"/>
      <c r="FW79" s="150"/>
      <c r="FX79" s="150"/>
      <c r="FY79" s="150"/>
      <c r="FZ79" s="150"/>
      <c r="GA79" s="150">
        <f>データ!EF7</f>
        <v>80.900000000000006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80.400000000000006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82.4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50325759</v>
      </c>
      <c r="JK79" s="151"/>
      <c r="JL79" s="151"/>
      <c r="JM79" s="151"/>
      <c r="JN79" s="151"/>
      <c r="JO79" s="151"/>
      <c r="JP79" s="151"/>
      <c r="JQ79" s="151"/>
      <c r="JR79" s="151"/>
      <c r="JS79" s="151"/>
      <c r="JT79" s="151"/>
      <c r="JU79" s="151"/>
      <c r="JV79" s="151"/>
      <c r="JW79" s="151"/>
      <c r="JX79" s="151"/>
      <c r="JY79" s="151"/>
      <c r="JZ79" s="151"/>
      <c r="KA79" s="151"/>
      <c r="KB79" s="151"/>
      <c r="KC79" s="151">
        <f>データ!EP7</f>
        <v>50351204</v>
      </c>
      <c r="KD79" s="151"/>
      <c r="KE79" s="151"/>
      <c r="KF79" s="151"/>
      <c r="KG79" s="151"/>
      <c r="KH79" s="151"/>
      <c r="KI79" s="151"/>
      <c r="KJ79" s="151"/>
      <c r="KK79" s="151"/>
      <c r="KL79" s="151"/>
      <c r="KM79" s="151"/>
      <c r="KN79" s="151"/>
      <c r="KO79" s="151"/>
      <c r="KP79" s="151"/>
      <c r="KQ79" s="151"/>
      <c r="KR79" s="151"/>
      <c r="KS79" s="151"/>
      <c r="KT79" s="151"/>
      <c r="KU79" s="151"/>
      <c r="KV79" s="151">
        <f>データ!EQ7</f>
        <v>50399491</v>
      </c>
      <c r="KW79" s="151"/>
      <c r="KX79" s="151"/>
      <c r="KY79" s="151"/>
      <c r="KZ79" s="151"/>
      <c r="LA79" s="151"/>
      <c r="LB79" s="151"/>
      <c r="LC79" s="151"/>
      <c r="LD79" s="151"/>
      <c r="LE79" s="151"/>
      <c r="LF79" s="151"/>
      <c r="LG79" s="151"/>
      <c r="LH79" s="151"/>
      <c r="LI79" s="151"/>
      <c r="LJ79" s="151"/>
      <c r="LK79" s="151"/>
      <c r="LL79" s="151"/>
      <c r="LM79" s="151"/>
      <c r="LN79" s="151"/>
      <c r="LO79" s="151">
        <f>データ!ER7</f>
        <v>51062991</v>
      </c>
      <c r="LP79" s="151"/>
      <c r="LQ79" s="151"/>
      <c r="LR79" s="151"/>
      <c r="LS79" s="151"/>
      <c r="LT79" s="151"/>
      <c r="LU79" s="151"/>
      <c r="LV79" s="151"/>
      <c r="LW79" s="151"/>
      <c r="LX79" s="151"/>
      <c r="LY79" s="151"/>
      <c r="LZ79" s="151"/>
      <c r="MA79" s="151"/>
      <c r="MB79" s="151"/>
      <c r="MC79" s="151"/>
      <c r="MD79" s="151"/>
      <c r="ME79" s="151"/>
      <c r="MF79" s="151"/>
      <c r="MG79" s="151"/>
      <c r="MH79" s="151">
        <f>データ!ES7</f>
        <v>52931657</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3/rNlU10armD6SWIA8x/NB9QfMtl9cjFEC+KuDM6QWKTQWzCxlDmUIzEdriHtCMiAm4d6skkcEwDTVJ9eYT0Zw==" saltValue="7XYdJVbZlHirwITpQ/t7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157</v>
      </c>
      <c r="AY5" s="52" t="s">
        <v>148</v>
      </c>
      <c r="AZ5" s="52" t="s">
        <v>149</v>
      </c>
      <c r="BA5" s="52" t="s">
        <v>150</v>
      </c>
      <c r="BB5" s="52" t="s">
        <v>151</v>
      </c>
      <c r="BC5" s="52" t="s">
        <v>152</v>
      </c>
      <c r="BD5" s="52" t="s">
        <v>153</v>
      </c>
      <c r="BE5" s="52" t="s">
        <v>154</v>
      </c>
      <c r="BF5" s="52" t="s">
        <v>155</v>
      </c>
      <c r="BG5" s="52" t="s">
        <v>145</v>
      </c>
      <c r="BH5" s="52" t="s">
        <v>146</v>
      </c>
      <c r="BI5" s="52" t="s">
        <v>147</v>
      </c>
      <c r="BJ5" s="52" t="s">
        <v>148</v>
      </c>
      <c r="BK5" s="52" t="s">
        <v>149</v>
      </c>
      <c r="BL5" s="52" t="s">
        <v>150</v>
      </c>
      <c r="BM5" s="52" t="s">
        <v>151</v>
      </c>
      <c r="BN5" s="52" t="s">
        <v>152</v>
      </c>
      <c r="BO5" s="52" t="s">
        <v>153</v>
      </c>
      <c r="BP5" s="52" t="s">
        <v>154</v>
      </c>
      <c r="BQ5" s="52" t="s">
        <v>144</v>
      </c>
      <c r="BR5" s="52" t="s">
        <v>158</v>
      </c>
      <c r="BS5" s="52" t="s">
        <v>159</v>
      </c>
      <c r="BT5" s="52" t="s">
        <v>147</v>
      </c>
      <c r="BU5" s="52" t="s">
        <v>148</v>
      </c>
      <c r="BV5" s="52" t="s">
        <v>149</v>
      </c>
      <c r="BW5" s="52" t="s">
        <v>150</v>
      </c>
      <c r="BX5" s="52" t="s">
        <v>151</v>
      </c>
      <c r="BY5" s="52" t="s">
        <v>152</v>
      </c>
      <c r="BZ5" s="52" t="s">
        <v>153</v>
      </c>
      <c r="CA5" s="52" t="s">
        <v>154</v>
      </c>
      <c r="CB5" s="52" t="s">
        <v>155</v>
      </c>
      <c r="CC5" s="52" t="s">
        <v>156</v>
      </c>
      <c r="CD5" s="52" t="s">
        <v>146</v>
      </c>
      <c r="CE5" s="52" t="s">
        <v>147</v>
      </c>
      <c r="CF5" s="52" t="s">
        <v>148</v>
      </c>
      <c r="CG5" s="52" t="s">
        <v>149</v>
      </c>
      <c r="CH5" s="52" t="s">
        <v>150</v>
      </c>
      <c r="CI5" s="52" t="s">
        <v>151</v>
      </c>
      <c r="CJ5" s="52" t="s">
        <v>152</v>
      </c>
      <c r="CK5" s="52" t="s">
        <v>153</v>
      </c>
      <c r="CL5" s="52" t="s">
        <v>160</v>
      </c>
      <c r="CM5" s="52" t="s">
        <v>144</v>
      </c>
      <c r="CN5" s="52" t="s">
        <v>156</v>
      </c>
      <c r="CO5" s="52" t="s">
        <v>146</v>
      </c>
      <c r="CP5" s="52" t="s">
        <v>147</v>
      </c>
      <c r="CQ5" s="52" t="s">
        <v>148</v>
      </c>
      <c r="CR5" s="52" t="s">
        <v>149</v>
      </c>
      <c r="CS5" s="52" t="s">
        <v>150</v>
      </c>
      <c r="CT5" s="52" t="s">
        <v>151</v>
      </c>
      <c r="CU5" s="52" t="s">
        <v>152</v>
      </c>
      <c r="CV5" s="52" t="s">
        <v>153</v>
      </c>
      <c r="CW5" s="52" t="s">
        <v>160</v>
      </c>
      <c r="CX5" s="52" t="s">
        <v>155</v>
      </c>
      <c r="CY5" s="52" t="s">
        <v>158</v>
      </c>
      <c r="CZ5" s="52" t="s">
        <v>159</v>
      </c>
      <c r="DA5" s="52" t="s">
        <v>147</v>
      </c>
      <c r="DB5" s="52" t="s">
        <v>148</v>
      </c>
      <c r="DC5" s="52" t="s">
        <v>149</v>
      </c>
      <c r="DD5" s="52" t="s">
        <v>150</v>
      </c>
      <c r="DE5" s="52" t="s">
        <v>151</v>
      </c>
      <c r="DF5" s="52" t="s">
        <v>152</v>
      </c>
      <c r="DG5" s="52" t="s">
        <v>153</v>
      </c>
      <c r="DH5" s="52" t="s">
        <v>154</v>
      </c>
      <c r="DI5" s="52" t="s">
        <v>144</v>
      </c>
      <c r="DJ5" s="52" t="s">
        <v>156</v>
      </c>
      <c r="DK5" s="52" t="s">
        <v>161</v>
      </c>
      <c r="DL5" s="52" t="s">
        <v>157</v>
      </c>
      <c r="DM5" s="52" t="s">
        <v>148</v>
      </c>
      <c r="DN5" s="52" t="s">
        <v>149</v>
      </c>
      <c r="DO5" s="52" t="s">
        <v>150</v>
      </c>
      <c r="DP5" s="52" t="s">
        <v>151</v>
      </c>
      <c r="DQ5" s="52" t="s">
        <v>152</v>
      </c>
      <c r="DR5" s="52" t="s">
        <v>153</v>
      </c>
      <c r="DS5" s="52" t="s">
        <v>154</v>
      </c>
      <c r="DT5" s="52" t="s">
        <v>155</v>
      </c>
      <c r="DU5" s="52" t="s">
        <v>145</v>
      </c>
      <c r="DV5" s="52" t="s">
        <v>146</v>
      </c>
      <c r="DW5" s="52" t="s">
        <v>147</v>
      </c>
      <c r="DX5" s="52" t="s">
        <v>148</v>
      </c>
      <c r="DY5" s="52" t="s">
        <v>149</v>
      </c>
      <c r="DZ5" s="52" t="s">
        <v>150</v>
      </c>
      <c r="EA5" s="52" t="s">
        <v>151</v>
      </c>
      <c r="EB5" s="52" t="s">
        <v>152</v>
      </c>
      <c r="EC5" s="52" t="s">
        <v>153</v>
      </c>
      <c r="ED5" s="52" t="s">
        <v>154</v>
      </c>
      <c r="EE5" s="52" t="s">
        <v>155</v>
      </c>
      <c r="EF5" s="52" t="s">
        <v>156</v>
      </c>
      <c r="EG5" s="52" t="s">
        <v>146</v>
      </c>
      <c r="EH5" s="52" t="s">
        <v>147</v>
      </c>
      <c r="EI5" s="52" t="s">
        <v>148</v>
      </c>
      <c r="EJ5" s="52" t="s">
        <v>149</v>
      </c>
      <c r="EK5" s="52" t="s">
        <v>150</v>
      </c>
      <c r="EL5" s="52" t="s">
        <v>151</v>
      </c>
      <c r="EM5" s="52" t="s">
        <v>152</v>
      </c>
      <c r="EN5" s="52" t="s">
        <v>162</v>
      </c>
      <c r="EO5" s="52" t="s">
        <v>154</v>
      </c>
      <c r="EP5" s="52" t="s">
        <v>144</v>
      </c>
      <c r="EQ5" s="52" t="s">
        <v>156</v>
      </c>
      <c r="ER5" s="52" t="s">
        <v>146</v>
      </c>
      <c r="ES5" s="52" t="s">
        <v>157</v>
      </c>
      <c r="ET5" s="52" t="s">
        <v>148</v>
      </c>
      <c r="EU5" s="52" t="s">
        <v>149</v>
      </c>
      <c r="EV5" s="52" t="s">
        <v>150</v>
      </c>
      <c r="EW5" s="52" t="s">
        <v>151</v>
      </c>
      <c r="EX5" s="52" t="s">
        <v>152</v>
      </c>
      <c r="EY5" s="52" t="s">
        <v>153</v>
      </c>
    </row>
    <row r="6" spans="1:155" s="57" customFormat="1" x14ac:dyDescent="0.2">
      <c r="A6" s="38" t="s">
        <v>163</v>
      </c>
      <c r="B6" s="53">
        <f>B8</f>
        <v>2021</v>
      </c>
      <c r="C6" s="53">
        <f t="shared" ref="C6:M6" si="2">C8</f>
        <v>192091</v>
      </c>
      <c r="D6" s="53">
        <f t="shared" si="2"/>
        <v>46</v>
      </c>
      <c r="E6" s="53">
        <f t="shared" si="2"/>
        <v>6</v>
      </c>
      <c r="F6" s="53">
        <f t="shared" si="2"/>
        <v>0</v>
      </c>
      <c r="G6" s="53">
        <f t="shared" si="2"/>
        <v>1</v>
      </c>
      <c r="H6" s="155" t="str">
        <f>IF(H8&lt;&gt;I8,H8,"")&amp;IF(I8&lt;&gt;J8,I8,"")&amp;"　"&amp;J8</f>
        <v>山梨県北杜市　塩川病院</v>
      </c>
      <c r="I6" s="156"/>
      <c r="J6" s="157"/>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15</v>
      </c>
      <c r="R6" s="53" t="str">
        <f t="shared" si="3"/>
        <v>-</v>
      </c>
      <c r="S6" s="53" t="str">
        <f t="shared" si="3"/>
        <v>ド 透 訓</v>
      </c>
      <c r="T6" s="53" t="str">
        <f t="shared" si="3"/>
        <v>救 へ 輪</v>
      </c>
      <c r="U6" s="54">
        <f>U8</f>
        <v>46378</v>
      </c>
      <c r="V6" s="54">
        <f>V8</f>
        <v>12228</v>
      </c>
      <c r="W6" s="53" t="str">
        <f>W8</f>
        <v>第２種該当</v>
      </c>
      <c r="X6" s="53" t="str">
        <f t="shared" ref="X6" si="4">X8</f>
        <v>第２種該当</v>
      </c>
      <c r="Y6" s="53" t="str">
        <f t="shared" si="3"/>
        <v>１０：１</v>
      </c>
      <c r="Z6" s="54">
        <f t="shared" si="3"/>
        <v>54</v>
      </c>
      <c r="AA6" s="54">
        <f t="shared" si="3"/>
        <v>54</v>
      </c>
      <c r="AB6" s="54" t="str">
        <f t="shared" si="3"/>
        <v>-</v>
      </c>
      <c r="AC6" s="54" t="str">
        <f t="shared" si="3"/>
        <v>-</v>
      </c>
      <c r="AD6" s="54" t="str">
        <f t="shared" si="3"/>
        <v>-</v>
      </c>
      <c r="AE6" s="54">
        <f t="shared" si="3"/>
        <v>108</v>
      </c>
      <c r="AF6" s="54">
        <f t="shared" si="3"/>
        <v>53</v>
      </c>
      <c r="AG6" s="54">
        <f t="shared" si="3"/>
        <v>50</v>
      </c>
      <c r="AH6" s="54">
        <f t="shared" si="3"/>
        <v>103</v>
      </c>
      <c r="AI6" s="55">
        <f>IF(AI8="-",NA(),AI8)</f>
        <v>93.4</v>
      </c>
      <c r="AJ6" s="55">
        <f t="shared" ref="AJ6:AR6" si="5">IF(AJ8="-",NA(),AJ8)</f>
        <v>96.3</v>
      </c>
      <c r="AK6" s="55">
        <f t="shared" si="5"/>
        <v>95.3</v>
      </c>
      <c r="AL6" s="55">
        <f t="shared" si="5"/>
        <v>89.9</v>
      </c>
      <c r="AM6" s="55">
        <f t="shared" si="5"/>
        <v>94.8</v>
      </c>
      <c r="AN6" s="55">
        <f t="shared" si="5"/>
        <v>96.6</v>
      </c>
      <c r="AO6" s="55">
        <f t="shared" si="5"/>
        <v>97.2</v>
      </c>
      <c r="AP6" s="55">
        <f t="shared" si="5"/>
        <v>96.9</v>
      </c>
      <c r="AQ6" s="55">
        <f t="shared" si="5"/>
        <v>100.6</v>
      </c>
      <c r="AR6" s="55">
        <f t="shared" si="5"/>
        <v>105.9</v>
      </c>
      <c r="AS6" s="55" t="str">
        <f>IF(AS8="-","【-】","【"&amp;SUBSTITUTE(TEXT(AS8,"#,##0.0"),"-","△")&amp;"】")</f>
        <v>【106.2】</v>
      </c>
      <c r="AT6" s="55">
        <f>IF(AT8="-",NA(),AT8)</f>
        <v>85.7</v>
      </c>
      <c r="AU6" s="55">
        <f t="shared" ref="AU6:BC6" si="6">IF(AU8="-",NA(),AU8)</f>
        <v>87.1</v>
      </c>
      <c r="AV6" s="55">
        <f t="shared" si="6"/>
        <v>85.7</v>
      </c>
      <c r="AW6" s="55">
        <f t="shared" si="6"/>
        <v>82.3</v>
      </c>
      <c r="AX6" s="55">
        <f t="shared" si="6"/>
        <v>87.2</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93</v>
      </c>
      <c r="BQ6" s="55">
        <f t="shared" ref="BQ6:BY6" si="8">IF(BQ8="-",NA(),BQ8)</f>
        <v>89.8</v>
      </c>
      <c r="BR6" s="55">
        <f t="shared" si="8"/>
        <v>89.5</v>
      </c>
      <c r="BS6" s="55">
        <f t="shared" si="8"/>
        <v>80.2</v>
      </c>
      <c r="BT6" s="55">
        <f t="shared" si="8"/>
        <v>84.9</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25354</v>
      </c>
      <c r="CB6" s="56">
        <f t="shared" ref="CB6:CJ6" si="9">IF(CB8="-",NA(),CB8)</f>
        <v>25438</v>
      </c>
      <c r="CC6" s="56">
        <f t="shared" si="9"/>
        <v>24897</v>
      </c>
      <c r="CD6" s="56">
        <f t="shared" si="9"/>
        <v>25402</v>
      </c>
      <c r="CE6" s="56">
        <f t="shared" si="9"/>
        <v>26066</v>
      </c>
      <c r="CF6" s="56">
        <f t="shared" si="9"/>
        <v>34136</v>
      </c>
      <c r="CG6" s="56">
        <f t="shared" si="9"/>
        <v>34924</v>
      </c>
      <c r="CH6" s="56">
        <f t="shared" si="9"/>
        <v>35788</v>
      </c>
      <c r="CI6" s="56">
        <f t="shared" si="9"/>
        <v>37855</v>
      </c>
      <c r="CJ6" s="56">
        <f t="shared" si="9"/>
        <v>39289</v>
      </c>
      <c r="CK6" s="55" t="str">
        <f>IF(CK8="-","【-】","【"&amp;SUBSTITUTE(TEXT(CK8,"#,##0"),"-","△")&amp;"】")</f>
        <v>【59,287】</v>
      </c>
      <c r="CL6" s="56">
        <f>IF(CL8="-",NA(),CL8)</f>
        <v>9925</v>
      </c>
      <c r="CM6" s="56">
        <f t="shared" ref="CM6:CU6" si="10">IF(CM8="-",NA(),CM8)</f>
        <v>10117</v>
      </c>
      <c r="CN6" s="56">
        <f t="shared" si="10"/>
        <v>10151</v>
      </c>
      <c r="CO6" s="56">
        <f t="shared" si="10"/>
        <v>10697</v>
      </c>
      <c r="CP6" s="56">
        <f t="shared" si="10"/>
        <v>11145</v>
      </c>
      <c r="CQ6" s="56">
        <f t="shared" si="10"/>
        <v>10130</v>
      </c>
      <c r="CR6" s="56">
        <f t="shared" si="10"/>
        <v>10244</v>
      </c>
      <c r="CS6" s="56">
        <f t="shared" si="10"/>
        <v>10602</v>
      </c>
      <c r="CT6" s="56">
        <f t="shared" si="10"/>
        <v>11234</v>
      </c>
      <c r="CU6" s="56">
        <f t="shared" si="10"/>
        <v>11512</v>
      </c>
      <c r="CV6" s="55" t="str">
        <f>IF(CV8="-","【-】","【"&amp;SUBSTITUTE(TEXT(CV8,"#,##0"),"-","△")&amp;"】")</f>
        <v>【17,202】</v>
      </c>
      <c r="CW6" s="55">
        <f>IF(CW8="-",NA(),CW8)</f>
        <v>61.6</v>
      </c>
      <c r="CX6" s="55">
        <f t="shared" ref="CX6:DF6" si="11">IF(CX8="-",NA(),CX8)</f>
        <v>60.2</v>
      </c>
      <c r="CY6" s="55">
        <f t="shared" si="11"/>
        <v>61.2</v>
      </c>
      <c r="CZ6" s="55">
        <f t="shared" si="11"/>
        <v>66.599999999999994</v>
      </c>
      <c r="DA6" s="55">
        <f t="shared" si="11"/>
        <v>63.1</v>
      </c>
      <c r="DB6" s="55">
        <f t="shared" si="11"/>
        <v>63.4</v>
      </c>
      <c r="DC6" s="55">
        <f t="shared" si="11"/>
        <v>63.7</v>
      </c>
      <c r="DD6" s="55">
        <f t="shared" si="11"/>
        <v>63.3</v>
      </c>
      <c r="DE6" s="55">
        <f t="shared" si="11"/>
        <v>68.5</v>
      </c>
      <c r="DF6" s="55">
        <f t="shared" si="11"/>
        <v>67.099999999999994</v>
      </c>
      <c r="DG6" s="55" t="str">
        <f>IF(DG8="-","【-】","【"&amp;SUBSTITUTE(TEXT(DG8,"#,##0.0"),"-","△")&amp;"】")</f>
        <v>【56.4】</v>
      </c>
      <c r="DH6" s="55">
        <f>IF(DH8="-",NA(),DH8)</f>
        <v>18.399999999999999</v>
      </c>
      <c r="DI6" s="55">
        <f t="shared" ref="DI6:DQ6" si="12">IF(DI8="-",NA(),DI8)</f>
        <v>16.600000000000001</v>
      </c>
      <c r="DJ6" s="55">
        <f t="shared" si="12"/>
        <v>18</v>
      </c>
      <c r="DK6" s="55">
        <f t="shared" si="12"/>
        <v>18.2</v>
      </c>
      <c r="DL6" s="55">
        <f t="shared" si="12"/>
        <v>17</v>
      </c>
      <c r="DM6" s="55">
        <f t="shared" si="12"/>
        <v>18.3</v>
      </c>
      <c r="DN6" s="55">
        <f t="shared" si="12"/>
        <v>17.7</v>
      </c>
      <c r="DO6" s="55">
        <f t="shared" si="12"/>
        <v>17.5</v>
      </c>
      <c r="DP6" s="55">
        <f t="shared" si="12"/>
        <v>17.5</v>
      </c>
      <c r="DQ6" s="55">
        <f t="shared" si="12"/>
        <v>17.3</v>
      </c>
      <c r="DR6" s="55" t="str">
        <f>IF(DR8="-","【-】","【"&amp;SUBSTITUTE(TEXT(DR8,"#,##0.0"),"-","△")&amp;"】")</f>
        <v>【24.8】</v>
      </c>
      <c r="DS6" s="55">
        <f>IF(DS8="-",NA(),DS8)</f>
        <v>62.2</v>
      </c>
      <c r="DT6" s="55">
        <f t="shared" ref="DT6:EB6" si="13">IF(DT8="-",NA(),DT8)</f>
        <v>66</v>
      </c>
      <c r="DU6" s="55">
        <f t="shared" si="13"/>
        <v>69.099999999999994</v>
      </c>
      <c r="DV6" s="55">
        <f t="shared" si="13"/>
        <v>70.099999999999994</v>
      </c>
      <c r="DW6" s="55">
        <f t="shared" si="13"/>
        <v>67.599999999999994</v>
      </c>
      <c r="DX6" s="55">
        <f t="shared" si="13"/>
        <v>53.5</v>
      </c>
      <c r="DY6" s="55">
        <f t="shared" si="13"/>
        <v>54.1</v>
      </c>
      <c r="DZ6" s="55">
        <f t="shared" si="13"/>
        <v>54.6</v>
      </c>
      <c r="EA6" s="55">
        <f t="shared" si="13"/>
        <v>56.9</v>
      </c>
      <c r="EB6" s="55">
        <f t="shared" si="13"/>
        <v>58.1</v>
      </c>
      <c r="EC6" s="55" t="str">
        <f>IF(EC8="-","【-】","【"&amp;SUBSTITUTE(TEXT(EC8,"#,##0.0"),"-","△")&amp;"】")</f>
        <v>【56.0】</v>
      </c>
      <c r="ED6" s="55">
        <f>IF(ED8="-",NA(),ED8)</f>
        <v>66.5</v>
      </c>
      <c r="EE6" s="55">
        <f t="shared" ref="EE6:EM6" si="14">IF(EE8="-",NA(),EE8)</f>
        <v>75</v>
      </c>
      <c r="EF6" s="55">
        <f t="shared" si="14"/>
        <v>80.900000000000006</v>
      </c>
      <c r="EG6" s="55">
        <f t="shared" si="14"/>
        <v>80.400000000000006</v>
      </c>
      <c r="EH6" s="55">
        <f t="shared" si="14"/>
        <v>82.4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50325759</v>
      </c>
      <c r="EP6" s="56">
        <f t="shared" ref="EP6:EX6" si="15">IF(EP8="-",NA(),EP8)</f>
        <v>50351204</v>
      </c>
      <c r="EQ6" s="56">
        <f t="shared" si="15"/>
        <v>50399491</v>
      </c>
      <c r="ER6" s="56">
        <f t="shared" si="15"/>
        <v>51062991</v>
      </c>
      <c r="ES6" s="56">
        <f t="shared" si="15"/>
        <v>52931657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164</v>
      </c>
      <c r="B7" s="53">
        <f t="shared" ref="B7:AH7" si="16">B8</f>
        <v>2021</v>
      </c>
      <c r="C7" s="53">
        <f t="shared" si="16"/>
        <v>192091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15</v>
      </c>
      <c r="R7" s="53" t="str">
        <f t="shared" si="16"/>
        <v>-</v>
      </c>
      <c r="S7" s="53" t="str">
        <f t="shared" si="16"/>
        <v>ド 透 訓</v>
      </c>
      <c r="T7" s="53" t="str">
        <f t="shared" si="16"/>
        <v>救 へ 輪</v>
      </c>
      <c r="U7" s="54">
        <f>U8</f>
        <v>46378</v>
      </c>
      <c r="V7" s="54">
        <f>V8</f>
        <v>12228</v>
      </c>
      <c r="W7" s="53" t="str">
        <f>W8</f>
        <v>第２種該当</v>
      </c>
      <c r="X7" s="53" t="str">
        <f t="shared" si="16"/>
        <v>第２種該当</v>
      </c>
      <c r="Y7" s="53" t="str">
        <f t="shared" si="16"/>
        <v>１０：１</v>
      </c>
      <c r="Z7" s="54">
        <f t="shared" si="16"/>
        <v>54</v>
      </c>
      <c r="AA7" s="54">
        <f t="shared" si="16"/>
        <v>54</v>
      </c>
      <c r="AB7" s="54" t="str">
        <f t="shared" si="16"/>
        <v>-</v>
      </c>
      <c r="AC7" s="54" t="str">
        <f t="shared" si="16"/>
        <v>-</v>
      </c>
      <c r="AD7" s="54" t="str">
        <f t="shared" si="16"/>
        <v>-</v>
      </c>
      <c r="AE7" s="54">
        <f t="shared" si="16"/>
        <v>108</v>
      </c>
      <c r="AF7" s="54">
        <f t="shared" si="16"/>
        <v>53</v>
      </c>
      <c r="AG7" s="54">
        <f t="shared" si="16"/>
        <v>50</v>
      </c>
      <c r="AH7" s="54">
        <f t="shared" si="16"/>
        <v>103</v>
      </c>
      <c r="AI7" s="55">
        <f>AI8</f>
        <v>93.4</v>
      </c>
      <c r="AJ7" s="55">
        <f t="shared" ref="AJ7:AR7" si="17">AJ8</f>
        <v>96.3</v>
      </c>
      <c r="AK7" s="55">
        <f t="shared" si="17"/>
        <v>95.3</v>
      </c>
      <c r="AL7" s="55">
        <f t="shared" si="17"/>
        <v>89.9</v>
      </c>
      <c r="AM7" s="55">
        <f t="shared" si="17"/>
        <v>94.8</v>
      </c>
      <c r="AN7" s="55">
        <f t="shared" si="17"/>
        <v>96.6</v>
      </c>
      <c r="AO7" s="55">
        <f t="shared" si="17"/>
        <v>97.2</v>
      </c>
      <c r="AP7" s="55">
        <f t="shared" si="17"/>
        <v>96.9</v>
      </c>
      <c r="AQ7" s="55">
        <f t="shared" si="17"/>
        <v>100.6</v>
      </c>
      <c r="AR7" s="55">
        <f t="shared" si="17"/>
        <v>105.9</v>
      </c>
      <c r="AS7" s="55"/>
      <c r="AT7" s="55">
        <f>AT8</f>
        <v>85.7</v>
      </c>
      <c r="AU7" s="55">
        <f t="shared" ref="AU7:BC7" si="18">AU8</f>
        <v>87.1</v>
      </c>
      <c r="AV7" s="55">
        <f t="shared" si="18"/>
        <v>85.7</v>
      </c>
      <c r="AW7" s="55">
        <f t="shared" si="18"/>
        <v>82.3</v>
      </c>
      <c r="AX7" s="55">
        <f t="shared" si="18"/>
        <v>87.2</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93</v>
      </c>
      <c r="BQ7" s="55">
        <f t="shared" ref="BQ7:BY7" si="20">BQ8</f>
        <v>89.8</v>
      </c>
      <c r="BR7" s="55">
        <f t="shared" si="20"/>
        <v>89.5</v>
      </c>
      <c r="BS7" s="55">
        <f t="shared" si="20"/>
        <v>80.2</v>
      </c>
      <c r="BT7" s="55">
        <f t="shared" si="20"/>
        <v>84.9</v>
      </c>
      <c r="BU7" s="55">
        <f t="shared" si="20"/>
        <v>69.7</v>
      </c>
      <c r="BV7" s="55">
        <f t="shared" si="20"/>
        <v>70.099999999999994</v>
      </c>
      <c r="BW7" s="55">
        <f t="shared" si="20"/>
        <v>70.400000000000006</v>
      </c>
      <c r="BX7" s="55">
        <f t="shared" si="20"/>
        <v>65.8</v>
      </c>
      <c r="BY7" s="55">
        <f t="shared" si="20"/>
        <v>65</v>
      </c>
      <c r="BZ7" s="55"/>
      <c r="CA7" s="56">
        <f>CA8</f>
        <v>25354</v>
      </c>
      <c r="CB7" s="56">
        <f t="shared" ref="CB7:CJ7" si="21">CB8</f>
        <v>25438</v>
      </c>
      <c r="CC7" s="56">
        <f t="shared" si="21"/>
        <v>24897</v>
      </c>
      <c r="CD7" s="56">
        <f t="shared" si="21"/>
        <v>25402</v>
      </c>
      <c r="CE7" s="56">
        <f t="shared" si="21"/>
        <v>26066</v>
      </c>
      <c r="CF7" s="56">
        <f t="shared" si="21"/>
        <v>34136</v>
      </c>
      <c r="CG7" s="56">
        <f t="shared" si="21"/>
        <v>34924</v>
      </c>
      <c r="CH7" s="56">
        <f t="shared" si="21"/>
        <v>35788</v>
      </c>
      <c r="CI7" s="56">
        <f t="shared" si="21"/>
        <v>37855</v>
      </c>
      <c r="CJ7" s="56">
        <f t="shared" si="21"/>
        <v>39289</v>
      </c>
      <c r="CK7" s="55"/>
      <c r="CL7" s="56">
        <f>CL8</f>
        <v>9925</v>
      </c>
      <c r="CM7" s="56">
        <f t="shared" ref="CM7:CU7" si="22">CM8</f>
        <v>10117</v>
      </c>
      <c r="CN7" s="56">
        <f t="shared" si="22"/>
        <v>10151</v>
      </c>
      <c r="CO7" s="56">
        <f t="shared" si="22"/>
        <v>10697</v>
      </c>
      <c r="CP7" s="56">
        <f t="shared" si="22"/>
        <v>11145</v>
      </c>
      <c r="CQ7" s="56">
        <f t="shared" si="22"/>
        <v>10130</v>
      </c>
      <c r="CR7" s="56">
        <f t="shared" si="22"/>
        <v>10244</v>
      </c>
      <c r="CS7" s="56">
        <f t="shared" si="22"/>
        <v>10602</v>
      </c>
      <c r="CT7" s="56">
        <f t="shared" si="22"/>
        <v>11234</v>
      </c>
      <c r="CU7" s="56">
        <f t="shared" si="22"/>
        <v>11512</v>
      </c>
      <c r="CV7" s="55"/>
      <c r="CW7" s="55">
        <f>CW8</f>
        <v>61.6</v>
      </c>
      <c r="CX7" s="55">
        <f t="shared" ref="CX7:DF7" si="23">CX8</f>
        <v>60.2</v>
      </c>
      <c r="CY7" s="55">
        <f t="shared" si="23"/>
        <v>61.2</v>
      </c>
      <c r="CZ7" s="55">
        <f t="shared" si="23"/>
        <v>66.599999999999994</v>
      </c>
      <c r="DA7" s="55">
        <f t="shared" si="23"/>
        <v>63.1</v>
      </c>
      <c r="DB7" s="55">
        <f t="shared" si="23"/>
        <v>63.4</v>
      </c>
      <c r="DC7" s="55">
        <f t="shared" si="23"/>
        <v>63.7</v>
      </c>
      <c r="DD7" s="55">
        <f t="shared" si="23"/>
        <v>63.3</v>
      </c>
      <c r="DE7" s="55">
        <f t="shared" si="23"/>
        <v>68.5</v>
      </c>
      <c r="DF7" s="55">
        <f t="shared" si="23"/>
        <v>67.099999999999994</v>
      </c>
      <c r="DG7" s="55"/>
      <c r="DH7" s="55">
        <f>DH8</f>
        <v>18.399999999999999</v>
      </c>
      <c r="DI7" s="55">
        <f t="shared" ref="DI7:DQ7" si="24">DI8</f>
        <v>16.600000000000001</v>
      </c>
      <c r="DJ7" s="55">
        <f t="shared" si="24"/>
        <v>18</v>
      </c>
      <c r="DK7" s="55">
        <f t="shared" si="24"/>
        <v>18.2</v>
      </c>
      <c r="DL7" s="55">
        <f t="shared" si="24"/>
        <v>17</v>
      </c>
      <c r="DM7" s="55">
        <f t="shared" si="24"/>
        <v>18.3</v>
      </c>
      <c r="DN7" s="55">
        <f t="shared" si="24"/>
        <v>17.7</v>
      </c>
      <c r="DO7" s="55">
        <f t="shared" si="24"/>
        <v>17.5</v>
      </c>
      <c r="DP7" s="55">
        <f t="shared" si="24"/>
        <v>17.5</v>
      </c>
      <c r="DQ7" s="55">
        <f t="shared" si="24"/>
        <v>17.3</v>
      </c>
      <c r="DR7" s="55"/>
      <c r="DS7" s="55">
        <f>DS8</f>
        <v>62.2</v>
      </c>
      <c r="DT7" s="55">
        <f t="shared" ref="DT7:EB7" si="25">DT8</f>
        <v>66</v>
      </c>
      <c r="DU7" s="55">
        <f t="shared" si="25"/>
        <v>69.099999999999994</v>
      </c>
      <c r="DV7" s="55">
        <f t="shared" si="25"/>
        <v>70.099999999999994</v>
      </c>
      <c r="DW7" s="55">
        <f t="shared" si="25"/>
        <v>67.599999999999994</v>
      </c>
      <c r="DX7" s="55">
        <f t="shared" si="25"/>
        <v>53.5</v>
      </c>
      <c r="DY7" s="55">
        <f t="shared" si="25"/>
        <v>54.1</v>
      </c>
      <c r="DZ7" s="55">
        <f t="shared" si="25"/>
        <v>54.6</v>
      </c>
      <c r="EA7" s="55">
        <f t="shared" si="25"/>
        <v>56.9</v>
      </c>
      <c r="EB7" s="55">
        <f t="shared" si="25"/>
        <v>58.1</v>
      </c>
      <c r="EC7" s="55"/>
      <c r="ED7" s="55">
        <f>ED8</f>
        <v>66.5</v>
      </c>
      <c r="EE7" s="55">
        <f t="shared" ref="EE7:EM7" si="26">EE8</f>
        <v>75</v>
      </c>
      <c r="EF7" s="55">
        <f t="shared" si="26"/>
        <v>80.900000000000006</v>
      </c>
      <c r="EG7" s="55">
        <f t="shared" si="26"/>
        <v>80.400000000000006</v>
      </c>
      <c r="EH7" s="55">
        <f t="shared" si="26"/>
        <v>82.4</v>
      </c>
      <c r="EI7" s="55">
        <f t="shared" si="26"/>
        <v>71.3</v>
      </c>
      <c r="EJ7" s="55">
        <f t="shared" si="26"/>
        <v>71.400000000000006</v>
      </c>
      <c r="EK7" s="55">
        <f t="shared" si="26"/>
        <v>71.7</v>
      </c>
      <c r="EL7" s="55">
        <f t="shared" si="26"/>
        <v>72.900000000000006</v>
      </c>
      <c r="EM7" s="55">
        <f t="shared" si="26"/>
        <v>73.900000000000006</v>
      </c>
      <c r="EN7" s="55"/>
      <c r="EO7" s="56">
        <f>EO8</f>
        <v>50325759</v>
      </c>
      <c r="EP7" s="56">
        <f t="shared" ref="EP7:EX7" si="27">EP8</f>
        <v>50351204</v>
      </c>
      <c r="EQ7" s="56">
        <f t="shared" si="27"/>
        <v>50399491</v>
      </c>
      <c r="ER7" s="56">
        <f t="shared" si="27"/>
        <v>51062991</v>
      </c>
      <c r="ES7" s="56">
        <f t="shared" si="27"/>
        <v>52931657</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192091</v>
      </c>
      <c r="D8" s="58">
        <v>46</v>
      </c>
      <c r="E8" s="58">
        <v>6</v>
      </c>
      <c r="F8" s="58">
        <v>0</v>
      </c>
      <c r="G8" s="58">
        <v>1</v>
      </c>
      <c r="H8" s="58" t="s">
        <v>165</v>
      </c>
      <c r="I8" s="58" t="s">
        <v>166</v>
      </c>
      <c r="J8" s="58" t="s">
        <v>167</v>
      </c>
      <c r="K8" s="58" t="s">
        <v>168</v>
      </c>
      <c r="L8" s="58" t="s">
        <v>169</v>
      </c>
      <c r="M8" s="58" t="s">
        <v>170</v>
      </c>
      <c r="N8" s="58" t="s">
        <v>171</v>
      </c>
      <c r="O8" s="58" t="s">
        <v>172</v>
      </c>
      <c r="P8" s="58" t="s">
        <v>173</v>
      </c>
      <c r="Q8" s="59">
        <v>15</v>
      </c>
      <c r="R8" s="58" t="s">
        <v>39</v>
      </c>
      <c r="S8" s="58" t="s">
        <v>174</v>
      </c>
      <c r="T8" s="58" t="s">
        <v>175</v>
      </c>
      <c r="U8" s="59">
        <v>46378</v>
      </c>
      <c r="V8" s="59">
        <v>12228</v>
      </c>
      <c r="W8" s="58" t="s">
        <v>176</v>
      </c>
      <c r="X8" s="58" t="s">
        <v>176</v>
      </c>
      <c r="Y8" s="60" t="s">
        <v>177</v>
      </c>
      <c r="Z8" s="59">
        <v>54</v>
      </c>
      <c r="AA8" s="59">
        <v>54</v>
      </c>
      <c r="AB8" s="59" t="s">
        <v>39</v>
      </c>
      <c r="AC8" s="59" t="s">
        <v>39</v>
      </c>
      <c r="AD8" s="59" t="s">
        <v>39</v>
      </c>
      <c r="AE8" s="59">
        <v>108</v>
      </c>
      <c r="AF8" s="59">
        <v>53</v>
      </c>
      <c r="AG8" s="59">
        <v>50</v>
      </c>
      <c r="AH8" s="59">
        <v>103</v>
      </c>
      <c r="AI8" s="61">
        <v>93.4</v>
      </c>
      <c r="AJ8" s="61">
        <v>96.3</v>
      </c>
      <c r="AK8" s="61">
        <v>95.3</v>
      </c>
      <c r="AL8" s="61">
        <v>89.9</v>
      </c>
      <c r="AM8" s="61">
        <v>94.8</v>
      </c>
      <c r="AN8" s="61">
        <v>96.6</v>
      </c>
      <c r="AO8" s="61">
        <v>97.2</v>
      </c>
      <c r="AP8" s="61">
        <v>96.9</v>
      </c>
      <c r="AQ8" s="61">
        <v>100.6</v>
      </c>
      <c r="AR8" s="61">
        <v>105.9</v>
      </c>
      <c r="AS8" s="61">
        <v>106.2</v>
      </c>
      <c r="AT8" s="61">
        <v>85.7</v>
      </c>
      <c r="AU8" s="61">
        <v>87.1</v>
      </c>
      <c r="AV8" s="61">
        <v>85.7</v>
      </c>
      <c r="AW8" s="61">
        <v>82.3</v>
      </c>
      <c r="AX8" s="61">
        <v>87.2</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93</v>
      </c>
      <c r="BQ8" s="61">
        <v>89.8</v>
      </c>
      <c r="BR8" s="61">
        <v>89.5</v>
      </c>
      <c r="BS8" s="61">
        <v>80.2</v>
      </c>
      <c r="BT8" s="61">
        <v>84.9</v>
      </c>
      <c r="BU8" s="61">
        <v>69.7</v>
      </c>
      <c r="BV8" s="61">
        <v>70.099999999999994</v>
      </c>
      <c r="BW8" s="61">
        <v>70.400000000000006</v>
      </c>
      <c r="BX8" s="61">
        <v>65.8</v>
      </c>
      <c r="BY8" s="61">
        <v>65</v>
      </c>
      <c r="BZ8" s="61">
        <v>67.099999999999994</v>
      </c>
      <c r="CA8" s="62">
        <v>25354</v>
      </c>
      <c r="CB8" s="62">
        <v>25438</v>
      </c>
      <c r="CC8" s="62">
        <v>24897</v>
      </c>
      <c r="CD8" s="62">
        <v>25402</v>
      </c>
      <c r="CE8" s="62">
        <v>26066</v>
      </c>
      <c r="CF8" s="62">
        <v>34136</v>
      </c>
      <c r="CG8" s="62">
        <v>34924</v>
      </c>
      <c r="CH8" s="62">
        <v>35788</v>
      </c>
      <c r="CI8" s="62">
        <v>37855</v>
      </c>
      <c r="CJ8" s="62">
        <v>39289</v>
      </c>
      <c r="CK8" s="61">
        <v>59287</v>
      </c>
      <c r="CL8" s="62">
        <v>9925</v>
      </c>
      <c r="CM8" s="62">
        <v>10117</v>
      </c>
      <c r="CN8" s="62">
        <v>10151</v>
      </c>
      <c r="CO8" s="62">
        <v>10697</v>
      </c>
      <c r="CP8" s="62">
        <v>11145</v>
      </c>
      <c r="CQ8" s="62">
        <v>10130</v>
      </c>
      <c r="CR8" s="62">
        <v>10244</v>
      </c>
      <c r="CS8" s="62">
        <v>10602</v>
      </c>
      <c r="CT8" s="62">
        <v>11234</v>
      </c>
      <c r="CU8" s="62">
        <v>11512</v>
      </c>
      <c r="CV8" s="61">
        <v>17202</v>
      </c>
      <c r="CW8" s="62">
        <v>61.6</v>
      </c>
      <c r="CX8" s="62">
        <v>60.2</v>
      </c>
      <c r="CY8" s="62">
        <v>61.2</v>
      </c>
      <c r="CZ8" s="62">
        <v>66.599999999999994</v>
      </c>
      <c r="DA8" s="62">
        <v>63.1</v>
      </c>
      <c r="DB8" s="62">
        <v>63.4</v>
      </c>
      <c r="DC8" s="62">
        <v>63.7</v>
      </c>
      <c r="DD8" s="62">
        <v>63.3</v>
      </c>
      <c r="DE8" s="62">
        <v>68.5</v>
      </c>
      <c r="DF8" s="62">
        <v>67.099999999999994</v>
      </c>
      <c r="DG8" s="62">
        <v>56.4</v>
      </c>
      <c r="DH8" s="62">
        <v>18.399999999999999</v>
      </c>
      <c r="DI8" s="62">
        <v>16.600000000000001</v>
      </c>
      <c r="DJ8" s="62">
        <v>18</v>
      </c>
      <c r="DK8" s="62">
        <v>18.2</v>
      </c>
      <c r="DL8" s="62">
        <v>17</v>
      </c>
      <c r="DM8" s="62">
        <v>18.3</v>
      </c>
      <c r="DN8" s="62">
        <v>17.7</v>
      </c>
      <c r="DO8" s="62">
        <v>17.5</v>
      </c>
      <c r="DP8" s="62">
        <v>17.5</v>
      </c>
      <c r="DQ8" s="62">
        <v>17.3</v>
      </c>
      <c r="DR8" s="62">
        <v>24.8</v>
      </c>
      <c r="DS8" s="61">
        <v>62.2</v>
      </c>
      <c r="DT8" s="61">
        <v>66</v>
      </c>
      <c r="DU8" s="61">
        <v>69.099999999999994</v>
      </c>
      <c r="DV8" s="61">
        <v>70.099999999999994</v>
      </c>
      <c r="DW8" s="61">
        <v>67.599999999999994</v>
      </c>
      <c r="DX8" s="61">
        <v>53.5</v>
      </c>
      <c r="DY8" s="61">
        <v>54.1</v>
      </c>
      <c r="DZ8" s="61">
        <v>54.6</v>
      </c>
      <c r="EA8" s="61">
        <v>56.9</v>
      </c>
      <c r="EB8" s="61">
        <v>58.1</v>
      </c>
      <c r="EC8" s="61">
        <v>56</v>
      </c>
      <c r="ED8" s="61">
        <v>66.5</v>
      </c>
      <c r="EE8" s="61">
        <v>75</v>
      </c>
      <c r="EF8" s="61">
        <v>80.900000000000006</v>
      </c>
      <c r="EG8" s="61">
        <v>80.400000000000006</v>
      </c>
      <c r="EH8" s="61">
        <v>82.4</v>
      </c>
      <c r="EI8" s="61">
        <v>71.3</v>
      </c>
      <c r="EJ8" s="61">
        <v>71.400000000000006</v>
      </c>
      <c r="EK8" s="61">
        <v>71.7</v>
      </c>
      <c r="EL8" s="61">
        <v>72.900000000000006</v>
      </c>
      <c r="EM8" s="61">
        <v>73.900000000000006</v>
      </c>
      <c r="EN8" s="61">
        <v>70.7</v>
      </c>
      <c r="EO8" s="62">
        <v>50325759</v>
      </c>
      <c r="EP8" s="62">
        <v>50351204</v>
      </c>
      <c r="EQ8" s="62">
        <v>50399491</v>
      </c>
      <c r="ER8" s="62">
        <v>51062991</v>
      </c>
      <c r="ES8" s="62">
        <v>52931657</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秋山　貴</cp:lastModifiedBy>
  <cp:lastPrinted>2023-01-19T05:29:57Z</cp:lastPrinted>
  <dcterms:created xsi:type="dcterms:W3CDTF">2022-12-01T02:22:49Z</dcterms:created>
  <dcterms:modified xsi:type="dcterms:W3CDTF">2023-01-26T02:29:53Z</dcterms:modified>
  <cp:category/>
</cp:coreProperties>
</file>