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12111_健康長寿推進課\02\０４　介護基盤整備担当\Ｒ７\04_介護生産性向上推進事業\010_テクノロジーを活用した業務効率化事業費補助金\082_R8要望調査（事業者向け）\"/>
    </mc:Choice>
  </mc:AlternateContent>
  <xr:revisionPtr revIDLastSave="0" documentId="13_ncr:1_{FF34E502-8DF6-4099-BAEF-A3B71C1798AF}" xr6:coauthVersionLast="47" xr6:coauthVersionMax="47" xr10:uidLastSave="{00000000-0000-0000-0000-000000000000}"/>
  <bookViews>
    <workbookView xWindow="3510" yWindow="3510" windowWidth="21600" windowHeight="11295" xr2:uid="{00000000-000D-0000-FFFF-FFFF00000000}"/>
  </bookViews>
  <sheets>
    <sheet name="要望調査票" sheetId="11" r:id="rId1"/>
    <sheet name="記入例" sheetId="12" r:id="rId2"/>
  </sheets>
  <definedNames>
    <definedName name="_xlnm.Print_Area" localSheetId="1">記入例!$B$2:$O$69</definedName>
    <definedName name="_xlnm.Print_Area" localSheetId="0">要望調査票!$B$2:$O$70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2" l="1"/>
  <c r="B52" i="12"/>
  <c r="O51" i="12"/>
  <c r="N51" i="12" s="1"/>
  <c r="B51" i="12" s="1"/>
  <c r="M51" i="12"/>
  <c r="A51" i="12"/>
  <c r="M52" i="11"/>
  <c r="B52" i="11"/>
  <c r="O51" i="11"/>
  <c r="N51" i="11" s="1"/>
  <c r="B51" i="11" s="1"/>
  <c r="M51" i="11"/>
  <c r="A51" i="11"/>
  <c r="P53" i="11"/>
  <c r="P33" i="12"/>
  <c r="P33" i="11"/>
  <c r="N67" i="12" l="1"/>
  <c r="N68" i="12" s="1"/>
  <c r="A67" i="12"/>
  <c r="M62" i="12"/>
  <c r="B62" i="12"/>
  <c r="M61" i="12"/>
  <c r="N60" i="12"/>
  <c r="N63" i="12" s="1"/>
  <c r="M60" i="12"/>
  <c r="A60" i="12"/>
  <c r="M54" i="12"/>
  <c r="B54" i="12"/>
  <c r="O53" i="12"/>
  <c r="N53" i="12" s="1"/>
  <c r="B53" i="12" s="1"/>
  <c r="M53" i="12"/>
  <c r="A53" i="12"/>
  <c r="M50" i="12"/>
  <c r="B50" i="12"/>
  <c r="O49" i="12"/>
  <c r="N49" i="12" s="1"/>
  <c r="M49" i="12"/>
  <c r="A49" i="12"/>
  <c r="M36" i="12"/>
  <c r="B36" i="12"/>
  <c r="M35" i="12"/>
  <c r="B35" i="12"/>
  <c r="M34" i="12"/>
  <c r="B34" i="12"/>
  <c r="A33" i="12"/>
  <c r="M28" i="12"/>
  <c r="B28" i="12"/>
  <c r="O27" i="12"/>
  <c r="N27" i="12" s="1"/>
  <c r="B27" i="12" s="1"/>
  <c r="M27" i="12"/>
  <c r="A27" i="12"/>
  <c r="M26" i="12"/>
  <c r="B26" i="12"/>
  <c r="O25" i="12"/>
  <c r="N25" i="12" s="1"/>
  <c r="B25" i="12" s="1"/>
  <c r="M25" i="12"/>
  <c r="A25" i="12"/>
  <c r="M24" i="12"/>
  <c r="B24" i="12"/>
  <c r="O23" i="12"/>
  <c r="N23" i="12" s="1"/>
  <c r="B23" i="12" s="1"/>
  <c r="M23" i="12"/>
  <c r="A23" i="12"/>
  <c r="N60" i="11"/>
  <c r="M62" i="11"/>
  <c r="M61" i="11"/>
  <c r="M60" i="11"/>
  <c r="O49" i="11"/>
  <c r="N49" i="11" s="1"/>
  <c r="O27" i="11"/>
  <c r="N27" i="11" s="1"/>
  <c r="O25" i="11"/>
  <c r="N25" i="11" s="1"/>
  <c r="O23" i="11"/>
  <c r="N23" i="11" s="1"/>
  <c r="N67" i="11"/>
  <c r="N68" i="11" s="1"/>
  <c r="M54" i="11"/>
  <c r="B54" i="11"/>
  <c r="O53" i="11" s="1"/>
  <c r="A53" i="11"/>
  <c r="M50" i="11"/>
  <c r="B50" i="11"/>
  <c r="M49" i="11"/>
  <c r="A49" i="11"/>
  <c r="M36" i="11"/>
  <c r="B36" i="11"/>
  <c r="M35" i="11"/>
  <c r="B35" i="11"/>
  <c r="M34" i="11"/>
  <c r="B34" i="11"/>
  <c r="A33" i="11"/>
  <c r="A67" i="11"/>
  <c r="B62" i="11"/>
  <c r="A60" i="11"/>
  <c r="M28" i="11"/>
  <c r="B28" i="11"/>
  <c r="M27" i="11"/>
  <c r="A27" i="11"/>
  <c r="M26" i="11"/>
  <c r="B26" i="11"/>
  <c r="M25" i="11"/>
  <c r="A25" i="11"/>
  <c r="M24" i="11"/>
  <c r="B24" i="11"/>
  <c r="M23" i="11"/>
  <c r="A23" i="11"/>
  <c r="B49" i="11" l="1"/>
  <c r="O33" i="12"/>
  <c r="N33" i="12" s="1"/>
  <c r="N53" i="11"/>
  <c r="B53" i="11" s="1"/>
  <c r="O33" i="11"/>
  <c r="N33" i="11" s="1"/>
  <c r="N37" i="11" s="1"/>
  <c r="B60" i="12"/>
  <c r="B67" i="12"/>
  <c r="N55" i="12"/>
  <c r="B49" i="12"/>
  <c r="N29" i="12"/>
  <c r="B23" i="11"/>
  <c r="N29" i="11"/>
  <c r="B67" i="11"/>
  <c r="B27" i="11"/>
  <c r="B25" i="11"/>
  <c r="B60" i="11"/>
  <c r="N55" i="11" l="1"/>
  <c r="N37" i="12"/>
  <c r="B33" i="12"/>
  <c r="B33" i="11"/>
  <c r="N63" i="11"/>
</calcChain>
</file>

<file path=xl/sharedStrings.xml><?xml version="1.0" encoding="utf-8"?>
<sst xmlns="http://schemas.openxmlformats.org/spreadsheetml/2006/main" count="355" uniqueCount="120">
  <si>
    <t>法人名</t>
    <rPh sb="0" eb="3">
      <t>ホウジンメイ</t>
    </rPh>
    <phoneticPr fontId="1"/>
  </si>
  <si>
    <t>施設所在地</t>
    <rPh sb="0" eb="2">
      <t>シセツ</t>
    </rPh>
    <rPh sb="2" eb="5">
      <t>ショザイチ</t>
    </rPh>
    <phoneticPr fontId="1"/>
  </si>
  <si>
    <t>担当者</t>
    <rPh sb="0" eb="3">
      <t>タントウシャ</t>
    </rPh>
    <phoneticPr fontId="1"/>
  </si>
  <si>
    <t>電話番号</t>
    <rPh sb="0" eb="2">
      <t>デンワ</t>
    </rPh>
    <rPh sb="2" eb="4">
      <t>バンゴウ</t>
    </rPh>
    <phoneticPr fontId="1"/>
  </si>
  <si>
    <t>〒</t>
    <phoneticPr fontId="1"/>
  </si>
  <si>
    <t>２．要望内容</t>
    <rPh sb="2" eb="4">
      <t>ヨウボウ</t>
    </rPh>
    <rPh sb="4" eb="6">
      <t>ナイヨウ</t>
    </rPh>
    <phoneticPr fontId="1"/>
  </si>
  <si>
    <t>１.施設の概要</t>
    <rPh sb="2" eb="4">
      <t>シセツ</t>
    </rPh>
    <rPh sb="5" eb="7">
      <t>ガイヨウ</t>
    </rPh>
    <phoneticPr fontId="1"/>
  </si>
  <si>
    <t>定員</t>
    <rPh sb="0" eb="2">
      <t>テイイン</t>
    </rPh>
    <phoneticPr fontId="1"/>
  </si>
  <si>
    <t>施設名</t>
    <rPh sb="0" eb="3">
      <t>シセツメイ</t>
    </rPh>
    <phoneticPr fontId="1"/>
  </si>
  <si>
    <t>施設種別</t>
    <rPh sb="0" eb="2">
      <t>シセツ</t>
    </rPh>
    <rPh sb="2" eb="4">
      <t>シュベツ</t>
    </rPh>
    <phoneticPr fontId="1"/>
  </si>
  <si>
    <t>職名・氏名</t>
    <rPh sb="0" eb="2">
      <t>ショクメイ</t>
    </rPh>
    <rPh sb="3" eb="5">
      <t>シメイ</t>
    </rPh>
    <phoneticPr fontId="1"/>
  </si>
  <si>
    <t>○</t>
    <phoneticPr fontId="1"/>
  </si>
  <si>
    <t>事業名</t>
    <phoneticPr fontId="1"/>
  </si>
  <si>
    <t>職員数</t>
    <rPh sb="0" eb="2">
      <t>ショクイン</t>
    </rPh>
    <rPh sb="2" eb="3">
      <t>スウ</t>
    </rPh>
    <phoneticPr fontId="1"/>
  </si>
  <si>
    <t>【リスト】</t>
    <phoneticPr fontId="1"/>
  </si>
  <si>
    <t>事業の選択</t>
    <rPh sb="0" eb="2">
      <t>ジギョウ</t>
    </rPh>
    <rPh sb="3" eb="5">
      <t>センタク</t>
    </rPh>
    <phoneticPr fontId="1"/>
  </si>
  <si>
    <t>補助上限額</t>
    <rPh sb="0" eb="2">
      <t>ホジョ</t>
    </rPh>
    <rPh sb="2" eb="4">
      <t>ジョウゲン</t>
    </rPh>
    <rPh sb="4" eb="5">
      <t>ガク</t>
    </rPh>
    <phoneticPr fontId="1"/>
  </si>
  <si>
    <t>1～10</t>
    <phoneticPr fontId="1"/>
  </si>
  <si>
    <t>11～20</t>
    <phoneticPr fontId="1"/>
  </si>
  <si>
    <t>21～30</t>
    <phoneticPr fontId="1"/>
  </si>
  <si>
    <t>31～</t>
    <phoneticPr fontId="1"/>
  </si>
  <si>
    <t>基準額
（上限額）</t>
    <rPh sb="0" eb="3">
      <t>キジュンガク</t>
    </rPh>
    <rPh sb="5" eb="8">
      <t>ジョウゲンガク</t>
    </rPh>
    <phoneticPr fontId="1"/>
  </si>
  <si>
    <t>機器種別</t>
    <rPh sb="0" eb="2">
      <t>キキ</t>
    </rPh>
    <rPh sb="2" eb="4">
      <t>シュベツ</t>
    </rPh>
    <phoneticPr fontId="1"/>
  </si>
  <si>
    <t>台数</t>
    <rPh sb="0" eb="2">
      <t>ダイスウ</t>
    </rPh>
    <phoneticPr fontId="1"/>
  </si>
  <si>
    <t>移乗支援</t>
    <rPh sb="0" eb="2">
      <t>イジョウ</t>
    </rPh>
    <rPh sb="2" eb="4">
      <t>シエン</t>
    </rPh>
    <phoneticPr fontId="1"/>
  </si>
  <si>
    <t>排泄支援</t>
    <rPh sb="0" eb="2">
      <t>ハイセツ</t>
    </rPh>
    <rPh sb="2" eb="4">
      <t>シエン</t>
    </rPh>
    <phoneticPr fontId="1"/>
  </si>
  <si>
    <t>移動支援</t>
    <rPh sb="0" eb="2">
      <t>イドウ</t>
    </rPh>
    <rPh sb="2" eb="4">
      <t>シエン</t>
    </rPh>
    <phoneticPr fontId="1"/>
  </si>
  <si>
    <t>見守り・コミュニケーション</t>
    <rPh sb="0" eb="2">
      <t>ミマモ</t>
    </rPh>
    <phoneticPr fontId="1"/>
  </si>
  <si>
    <t>入浴支援</t>
    <rPh sb="0" eb="2">
      <t>ニュウヨク</t>
    </rPh>
    <rPh sb="2" eb="4">
      <t>シエン</t>
    </rPh>
    <phoneticPr fontId="1"/>
  </si>
  <si>
    <t>機器名・ソフト名等</t>
    <rPh sb="0" eb="3">
      <t>キキメイ</t>
    </rPh>
    <rPh sb="7" eb="8">
      <t>メイ</t>
    </rPh>
    <rPh sb="8" eb="9">
      <t>ナド</t>
    </rPh>
    <phoneticPr fontId="1"/>
  </si>
  <si>
    <t>メーカー名等</t>
    <rPh sb="4" eb="5">
      <t>メイ</t>
    </rPh>
    <rPh sb="5" eb="6">
      <t>ナド</t>
    </rPh>
    <phoneticPr fontId="4"/>
  </si>
  <si>
    <t>係数</t>
    <rPh sb="0" eb="2">
      <t>ケイスウ</t>
    </rPh>
    <phoneticPr fontId="1"/>
  </si>
  <si>
    <t>要望</t>
    <rPh sb="0" eb="2">
      <t>ヨウボウ</t>
    </rPh>
    <phoneticPr fontId="1"/>
  </si>
  <si>
    <t>※ICTの基準額は自動計算</t>
    <rPh sb="5" eb="8">
      <t>キジュンガク</t>
    </rPh>
    <rPh sb="9" eb="11">
      <t>ジドウ</t>
    </rPh>
    <rPh sb="11" eb="13">
      <t>ケイサン</t>
    </rPh>
    <phoneticPr fontId="1"/>
  </si>
  <si>
    <t>その他</t>
    <rPh sb="2" eb="3">
      <t>タ</t>
    </rPh>
    <phoneticPr fontId="4"/>
  </si>
  <si>
    <t>合計</t>
    <rPh sb="0" eb="2">
      <t>ゴウケイ</t>
    </rPh>
    <phoneticPr fontId="4"/>
  </si>
  <si>
    <r>
      <t xml:space="preserve">代表者
</t>
    </r>
    <r>
      <rPr>
        <sz val="12"/>
        <color rgb="FFFF0000"/>
        <rFont val="ＭＳ Ｐ明朝"/>
        <family val="1"/>
        <charset val="128"/>
      </rPr>
      <t>(職名・氏名）</t>
    </r>
    <rPh sb="0" eb="3">
      <t>ダイヒョウシャ</t>
    </rPh>
    <rPh sb="5" eb="7">
      <t>ショクメイ</t>
    </rPh>
    <rPh sb="8" eb="10">
      <t>シメイ</t>
    </rPh>
    <phoneticPr fontId="1"/>
  </si>
  <si>
    <t>電子メール
（※）</t>
    <rPh sb="0" eb="2">
      <t>デンシ</t>
    </rPh>
    <phoneticPr fontId="1"/>
  </si>
  <si>
    <t>職員数
（常勤換算）</t>
    <rPh sb="0" eb="3">
      <t>ショクインスウ</t>
    </rPh>
    <rPh sb="5" eb="7">
      <t>ジョウキン</t>
    </rPh>
    <rPh sb="7" eb="9">
      <t>カンサン</t>
    </rPh>
    <phoneticPr fontId="4"/>
  </si>
  <si>
    <t>※別紙の注意事項をよく読んで記入してください。セルの挿入・削除は行わないでください。</t>
    <rPh sb="1" eb="3">
      <t>ベッシ</t>
    </rPh>
    <rPh sb="4" eb="6">
      <t>チュウイ</t>
    </rPh>
    <rPh sb="6" eb="8">
      <t>ジコウ</t>
    </rPh>
    <rPh sb="11" eb="12">
      <t>ヨ</t>
    </rPh>
    <rPh sb="14" eb="16">
      <t>キニュウ</t>
    </rPh>
    <rPh sb="26" eb="28">
      <t>ソウニュウ</t>
    </rPh>
    <rPh sb="29" eb="31">
      <t>サクジョ</t>
    </rPh>
    <rPh sb="32" eb="33">
      <t>オコナ</t>
    </rPh>
    <phoneticPr fontId="1"/>
  </si>
  <si>
    <t>（１）テクノロジーの導入支援事業</t>
    <phoneticPr fontId="4"/>
  </si>
  <si>
    <t>機能訓練支援</t>
    <rPh sb="0" eb="4">
      <t>キノウクンレン</t>
    </rPh>
    <rPh sb="4" eb="6">
      <t>シエン</t>
    </rPh>
    <phoneticPr fontId="1"/>
  </si>
  <si>
    <t>食事・栄養管理支援</t>
    <rPh sb="0" eb="2">
      <t>ショクジ</t>
    </rPh>
    <rPh sb="3" eb="7">
      <t>エイヨウカンリ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</si>
  <si>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</si>
  <si>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スマートフォン</t>
    <phoneticPr fontId="4"/>
  </si>
  <si>
    <t>タブレット</t>
    <phoneticPr fontId="4"/>
  </si>
  <si>
    <t>ＰＣ</t>
    <phoneticPr fontId="4"/>
  </si>
  <si>
    <t>パッケージ型導入支援事業</t>
    <rPh sb="5" eb="12">
      <t>ガタドウニュウシエンジギョウ</t>
    </rPh>
    <phoneticPr fontId="4"/>
  </si>
  <si>
    <t>TAIS掲載の有無</t>
    <rPh sb="4" eb="6">
      <t>ケイサイ</t>
    </rPh>
    <rPh sb="7" eb="9">
      <t>ウム</t>
    </rPh>
    <phoneticPr fontId="4"/>
  </si>
  <si>
    <t>有</t>
    <rPh sb="0" eb="1">
      <t>ア</t>
    </rPh>
    <phoneticPr fontId="1"/>
  </si>
  <si>
    <t>無</t>
    <rPh sb="0" eb="1">
      <t>ナ</t>
    </rPh>
    <phoneticPr fontId="1"/>
  </si>
  <si>
    <t>TAIS又は
ケアプランデータ連携システム標準仕様への対応</t>
    <rPh sb="4" eb="5">
      <t>マタ</t>
    </rPh>
    <rPh sb="15" eb="17">
      <t>レンケイ</t>
    </rPh>
    <rPh sb="21" eb="23">
      <t>ヒョウジュン</t>
    </rPh>
    <rPh sb="23" eb="25">
      <t>シヨウ</t>
    </rPh>
    <rPh sb="27" eb="29">
      <t>タイオウ</t>
    </rPh>
    <phoneticPr fontId="4"/>
  </si>
  <si>
    <t>【介護ソフト】ケアプランデータ連携システム標準仕様に対応</t>
    <rPh sb="1" eb="3">
      <t>カイゴ</t>
    </rPh>
    <rPh sb="15" eb="17">
      <t>レンケイ</t>
    </rPh>
    <rPh sb="21" eb="23">
      <t>ヒョウジュン</t>
    </rPh>
    <rPh sb="23" eb="25">
      <t>シヨウ</t>
    </rPh>
    <rPh sb="26" eb="28">
      <t>タイオウ</t>
    </rPh>
    <phoneticPr fontId="1"/>
  </si>
  <si>
    <t>【介護ソフト】ケアプランデータ連携システム標準仕様に対応していない</t>
    <rPh sb="1" eb="3">
      <t>カイゴ</t>
    </rPh>
    <rPh sb="15" eb="17">
      <t>レンケイ</t>
    </rPh>
    <rPh sb="21" eb="23">
      <t>ヒョウジュン</t>
    </rPh>
    <rPh sb="23" eb="25">
      <t>シヨウ</t>
    </rPh>
    <rPh sb="26" eb="28">
      <t>タイオウ</t>
    </rPh>
    <phoneticPr fontId="1"/>
  </si>
  <si>
    <t>【介護ソフト以外の機器】TAISへの掲載有</t>
    <rPh sb="1" eb="3">
      <t>カイゴ</t>
    </rPh>
    <rPh sb="6" eb="8">
      <t>イガイ</t>
    </rPh>
    <rPh sb="9" eb="11">
      <t>キキ</t>
    </rPh>
    <rPh sb="18" eb="20">
      <t>ケイサイ</t>
    </rPh>
    <rPh sb="20" eb="21">
      <t>ア</t>
    </rPh>
    <phoneticPr fontId="1"/>
  </si>
  <si>
    <t>【介護ソフト以外の機器】TAISへの掲載無</t>
    <rPh sb="1" eb="3">
      <t>カイゴ</t>
    </rPh>
    <rPh sb="6" eb="8">
      <t>イガイ</t>
    </rPh>
    <rPh sb="9" eb="11">
      <t>キキ</t>
    </rPh>
    <rPh sb="18" eb="20">
      <t>ケイサイ</t>
    </rPh>
    <rPh sb="20" eb="21">
      <t>ナ</t>
    </rPh>
    <phoneticPr fontId="1"/>
  </si>
  <si>
    <t>付帯経費</t>
    <rPh sb="0" eb="2">
      <t>フタイ</t>
    </rPh>
    <rPh sb="2" eb="4">
      <t>ケイヒ</t>
    </rPh>
    <phoneticPr fontId="4"/>
  </si>
  <si>
    <t>提出するもの：要望調査票、見積書</t>
  </si>
  <si>
    <r>
      <t xml:space="preserve">補助対象経費
　（円）
</t>
    </r>
    <r>
      <rPr>
        <b/>
        <sz val="12"/>
        <color theme="1"/>
        <rFont val="ＭＳ Ｐ明朝"/>
        <family val="1"/>
        <charset val="128"/>
      </rPr>
      <t>※税抜き</t>
    </r>
    <rPh sb="0" eb="2">
      <t>ホジョ</t>
    </rPh>
    <rPh sb="2" eb="4">
      <t>タイショウ</t>
    </rPh>
    <rPh sb="4" eb="6">
      <t>ケイヒ</t>
    </rPh>
    <rPh sb="9" eb="10">
      <t>エン</t>
    </rPh>
    <rPh sb="13" eb="15">
      <t>ゼイヌ</t>
    </rPh>
    <phoneticPr fontId="4"/>
  </si>
  <si>
    <r>
      <t xml:space="preserve">単価
</t>
    </r>
    <r>
      <rPr>
        <b/>
        <sz val="12"/>
        <color theme="1"/>
        <rFont val="ＭＳ Ｐ明朝"/>
        <family val="1"/>
        <charset val="128"/>
      </rPr>
      <t>※税抜き</t>
    </r>
    <rPh sb="0" eb="2">
      <t>タンカ</t>
    </rPh>
    <rPh sb="4" eb="6">
      <t>ゼイヌ</t>
    </rPh>
    <phoneticPr fontId="4"/>
  </si>
  <si>
    <r>
      <t xml:space="preserve">付帯費用
（合計）
</t>
    </r>
    <r>
      <rPr>
        <b/>
        <sz val="12"/>
        <color theme="1"/>
        <rFont val="ＭＳ Ｐ明朝"/>
        <family val="1"/>
        <charset val="128"/>
      </rPr>
      <t>※税抜き</t>
    </r>
    <rPh sb="0" eb="4">
      <t>フタイヒヨウ</t>
    </rPh>
    <rPh sb="6" eb="8">
      <t>ゴウケイ</t>
    </rPh>
    <rPh sb="11" eb="13">
      <t>ゼイヌ</t>
    </rPh>
    <phoneticPr fontId="4"/>
  </si>
  <si>
    <r>
      <rPr>
        <b/>
        <u/>
        <sz val="18"/>
        <color rgb="FFFF0000"/>
        <rFont val="ＭＳ Ｐ明朝"/>
        <family val="1"/>
        <charset val="128"/>
      </rPr>
      <t>黄色セルのみ入力</t>
    </r>
    <r>
      <rPr>
        <b/>
        <sz val="18"/>
        <color rgb="FFFF0000"/>
        <rFont val="ＭＳ Ｐ明朝"/>
        <family val="1"/>
        <charset val="128"/>
      </rPr>
      <t>してください。</t>
    </r>
    <rPh sb="0" eb="2">
      <t>キイロ</t>
    </rPh>
    <rPh sb="6" eb="8">
      <t>ニュウリョク</t>
    </rPh>
    <phoneticPr fontId="1"/>
  </si>
  <si>
    <t>Ｂ社</t>
    <rPh sb="1" eb="2">
      <t>シャ</t>
    </rPh>
    <phoneticPr fontId="1"/>
  </si>
  <si>
    <t>※記載した電子メールアドレス又は電話番号へ連絡します。</t>
    <rPh sb="1" eb="3">
      <t>キサイ</t>
    </rPh>
    <rPh sb="5" eb="7">
      <t>デンシ</t>
    </rPh>
    <rPh sb="14" eb="15">
      <t>マタ</t>
    </rPh>
    <rPh sb="16" eb="18">
      <t>デンワ</t>
    </rPh>
    <rPh sb="18" eb="20">
      <t>バンゴウ</t>
    </rPh>
    <rPh sb="21" eb="23">
      <t>レンラク</t>
    </rPh>
    <phoneticPr fontId="1"/>
  </si>
  <si>
    <r>
      <t>提出先：</t>
    </r>
    <r>
      <rPr>
        <b/>
        <sz val="14"/>
        <color theme="1"/>
        <rFont val="ＭＳ Ｐ明朝"/>
        <family val="1"/>
        <charset val="128"/>
      </rPr>
      <t>山梨県社会福祉協議会　介護支援センター</t>
    </r>
    <rPh sb="0" eb="2">
      <t>テイシュツ</t>
    </rPh>
    <rPh sb="2" eb="3">
      <t>サキ</t>
    </rPh>
    <rPh sb="4" eb="7">
      <t>ヤマナシケン</t>
    </rPh>
    <rPh sb="7" eb="9">
      <t>シャカイ</t>
    </rPh>
    <rPh sb="9" eb="11">
      <t>フクシ</t>
    </rPh>
    <rPh sb="11" eb="14">
      <t>キョウギカイ</t>
    </rPh>
    <rPh sb="15" eb="17">
      <t>カイゴ</t>
    </rPh>
    <rPh sb="17" eb="19">
      <t>シエン</t>
    </rPh>
    <phoneticPr fontId="1"/>
  </si>
  <si>
    <r>
      <t>提出方法：</t>
    </r>
    <r>
      <rPr>
        <b/>
        <sz val="14"/>
        <color theme="1"/>
        <rFont val="ＭＳ Ｐ明朝"/>
        <family val="1"/>
        <charset val="128"/>
      </rPr>
      <t>電子メール</t>
    </r>
    <rPh sb="0" eb="2">
      <t>テイシュツ</t>
    </rPh>
    <rPh sb="2" eb="4">
      <t>ホウホウ</t>
    </rPh>
    <rPh sb="5" eb="7">
      <t>デンシ</t>
    </rPh>
    <phoneticPr fontId="1"/>
  </si>
  <si>
    <r>
      <t>　　 　○電子メール送付先</t>
    </r>
    <r>
      <rPr>
        <b/>
        <sz val="14"/>
        <color theme="1"/>
        <rFont val="ＭＳ Ｐ明朝"/>
        <family val="1"/>
        <charset val="128"/>
      </rPr>
      <t xml:space="preserve"> 　</t>
    </r>
    <r>
      <rPr>
        <b/>
        <sz val="14"/>
        <color rgb="FFFF0000"/>
        <rFont val="ＭＳ Ｐ明朝"/>
        <family val="1"/>
        <charset val="128"/>
      </rPr>
      <t xml:space="preserve">kaigos@y-fukushi.or.jp　 </t>
    </r>
    <rPh sb="5" eb="7">
      <t>デンシ</t>
    </rPh>
    <rPh sb="10" eb="13">
      <t>ソウフサキ</t>
    </rPh>
    <phoneticPr fontId="1"/>
  </si>
  <si>
    <t>令和8年度山梨県テクノロジーを活用した業務効率化事業費補助金要望調査票</t>
    <rPh sb="0" eb="2">
      <t>レイワ</t>
    </rPh>
    <rPh sb="3" eb="5">
      <t>ネンド</t>
    </rPh>
    <rPh sb="5" eb="8">
      <t>ヤマナシケン</t>
    </rPh>
    <rPh sb="15" eb="17">
      <t>カツヨウ</t>
    </rPh>
    <rPh sb="19" eb="21">
      <t>ギョウム</t>
    </rPh>
    <rPh sb="21" eb="24">
      <t>コウリツカ</t>
    </rPh>
    <rPh sb="24" eb="27">
      <t>ジギョウヒ</t>
    </rPh>
    <rPh sb="27" eb="30">
      <t>ホジョキン</t>
    </rPh>
    <rPh sb="30" eb="32">
      <t>ヨウボウ</t>
    </rPh>
    <rPh sb="32" eb="35">
      <t>チョウサヒョウ</t>
    </rPh>
    <phoneticPr fontId="1"/>
  </si>
  <si>
    <t>提出日：令和８年　　月　　日</t>
    <rPh sb="0" eb="3">
      <t>テイシュツビ</t>
    </rPh>
    <rPh sb="4" eb="6">
      <t>レイワ</t>
    </rPh>
    <rPh sb="7" eb="8">
      <t>ネン</t>
    </rPh>
    <rPh sb="10" eb="11">
      <t>ツキ</t>
    </rPh>
    <rPh sb="13" eb="14">
      <t>ヒトシ</t>
    </rPh>
    <phoneticPr fontId="1"/>
  </si>
  <si>
    <r>
      <t>　　 　○電子メール件名を【</t>
    </r>
    <r>
      <rPr>
        <b/>
        <sz val="14"/>
        <color theme="1"/>
        <rFont val="ＭＳ Ｐ明朝"/>
        <family val="1"/>
        <charset val="128"/>
      </rPr>
      <t>（事業所名）令和８年度テクノロジーを活用した業務効率化事業費補助金要望調査票の提出</t>
    </r>
    <r>
      <rPr>
        <sz val="14"/>
        <color theme="1"/>
        <rFont val="ＭＳ Ｐ明朝"/>
        <family val="1"/>
        <charset val="128"/>
      </rPr>
      <t>】としてください。</t>
    </r>
    <rPh sb="5" eb="7">
      <t>デンシ</t>
    </rPh>
    <rPh sb="10" eb="12">
      <t>ケンメイ</t>
    </rPh>
    <rPh sb="15" eb="18">
      <t>ジギョウショ</t>
    </rPh>
    <rPh sb="18" eb="19">
      <t>メイ</t>
    </rPh>
    <rPh sb="20" eb="22">
      <t>レイワ</t>
    </rPh>
    <rPh sb="23" eb="25">
      <t>ネンド</t>
    </rPh>
    <rPh sb="32" eb="34">
      <t>カツヨウ</t>
    </rPh>
    <rPh sb="36" eb="47">
      <t>ギョウムコウリツカジギョウヒホジョキン</t>
    </rPh>
    <rPh sb="47" eb="49">
      <t>ヨウボウ</t>
    </rPh>
    <rPh sb="49" eb="52">
      <t>チョウサヒョウ</t>
    </rPh>
    <rPh sb="53" eb="55">
      <t>テイシュツ</t>
    </rPh>
    <phoneticPr fontId="1"/>
  </si>
  <si>
    <t>ア　「福祉用具情報システム」に掲載された介護テクノロジー</t>
    <phoneticPr fontId="1"/>
  </si>
  <si>
    <r>
      <t>補助金額（円）
※補助率</t>
    </r>
    <r>
      <rPr>
        <sz val="12"/>
        <color rgb="FFFF0000"/>
        <rFont val="ＭＳ Ｐ明朝"/>
        <family val="1"/>
        <charset val="128"/>
      </rPr>
      <t>4/5</t>
    </r>
    <r>
      <rPr>
        <sz val="12"/>
        <color theme="1"/>
        <rFont val="ＭＳ Ｐ明朝"/>
        <family val="1"/>
        <charset val="128"/>
      </rPr>
      <t xml:space="preserve">
※千円未満
切り捨て</t>
    </r>
    <rPh sb="2" eb="4">
      <t>キンガク</t>
    </rPh>
    <rPh sb="9" eb="12">
      <t>ホジョリツ</t>
    </rPh>
    <rPh sb="17" eb="19">
      <t>センエン</t>
    </rPh>
    <rPh sb="19" eb="21">
      <t>ミマン</t>
    </rPh>
    <rPh sb="22" eb="23">
      <t>キ</t>
    </rPh>
    <rPh sb="24" eb="25">
      <t>ス</t>
    </rPh>
    <phoneticPr fontId="1"/>
  </si>
  <si>
    <t>イ　介護ソフトの定着促進支援</t>
    <phoneticPr fontId="1"/>
  </si>
  <si>
    <t>付帯経費</t>
    <rPh sb="0" eb="2">
      <t>フタイ</t>
    </rPh>
    <rPh sb="2" eb="4">
      <t>ケイヒ</t>
    </rPh>
    <phoneticPr fontId="1"/>
  </si>
  <si>
    <t>情報端末</t>
    <rPh sb="0" eb="2">
      <t>ジョウホウ</t>
    </rPh>
    <rPh sb="2" eb="4">
      <t>タンマツ</t>
    </rPh>
    <phoneticPr fontId="1"/>
  </si>
  <si>
    <r>
      <t xml:space="preserve">情報端末
（合計）
</t>
    </r>
    <r>
      <rPr>
        <b/>
        <sz val="12"/>
        <color theme="1"/>
        <rFont val="ＭＳ Ｐ明朝"/>
        <family val="1"/>
        <charset val="128"/>
      </rPr>
      <t>※税抜き</t>
    </r>
    <rPh sb="0" eb="2">
      <t>ジョウホウ</t>
    </rPh>
    <rPh sb="2" eb="4">
      <t>タンマツ</t>
    </rPh>
    <rPh sb="6" eb="8">
      <t>ゴウケイ</t>
    </rPh>
    <rPh sb="11" eb="13">
      <t>ゼイヌ</t>
    </rPh>
    <phoneticPr fontId="4"/>
  </si>
  <si>
    <r>
      <t xml:space="preserve">環境整備
（合計）
</t>
    </r>
    <r>
      <rPr>
        <b/>
        <sz val="12"/>
        <color theme="1"/>
        <rFont val="ＭＳ Ｐ明朝"/>
        <family val="1"/>
        <charset val="128"/>
      </rPr>
      <t>※税抜き</t>
    </r>
    <rPh sb="0" eb="2">
      <t>カンキョウ</t>
    </rPh>
    <rPh sb="2" eb="4">
      <t>セイビ</t>
    </rPh>
    <rPh sb="6" eb="8">
      <t>ゴウケイ</t>
    </rPh>
    <rPh sb="11" eb="13">
      <t>ゼイヌ</t>
    </rPh>
    <phoneticPr fontId="4"/>
  </si>
  <si>
    <t>環境整備
（工事等）</t>
    <rPh sb="0" eb="2">
      <t>カンキョウ</t>
    </rPh>
    <rPh sb="2" eb="4">
      <t>セイビ</t>
    </rPh>
    <rPh sb="6" eb="8">
      <t>コウジ</t>
    </rPh>
    <rPh sb="8" eb="9">
      <t>トウ</t>
    </rPh>
    <phoneticPr fontId="1"/>
  </si>
  <si>
    <t>その他
付帯経費</t>
    <rPh sb="2" eb="3">
      <t>タ</t>
    </rPh>
    <rPh sb="4" eb="6">
      <t>フタイ</t>
    </rPh>
    <rPh sb="6" eb="8">
      <t>ケイヒ</t>
    </rPh>
    <phoneticPr fontId="1"/>
  </si>
  <si>
    <t>介護ソフト</t>
    <rPh sb="0" eb="2">
      <t>カイゴ</t>
    </rPh>
    <phoneticPr fontId="4"/>
  </si>
  <si>
    <r>
      <t xml:space="preserve">その他
（合計）
</t>
    </r>
    <r>
      <rPr>
        <b/>
        <sz val="12"/>
        <color theme="1"/>
        <rFont val="ＭＳ Ｐ明朝"/>
        <family val="1"/>
        <charset val="128"/>
      </rPr>
      <t>※税抜き</t>
    </r>
    <rPh sb="2" eb="3">
      <t>タ</t>
    </rPh>
    <rPh sb="5" eb="7">
      <t>ゴウケイ</t>
    </rPh>
    <rPh sb="10" eb="12">
      <t>ゼイヌ</t>
    </rPh>
    <phoneticPr fontId="4"/>
  </si>
  <si>
    <t>その他　計</t>
    <rPh sb="2" eb="3">
      <t>タ</t>
    </rPh>
    <rPh sb="4" eb="5">
      <t>ケイ</t>
    </rPh>
    <phoneticPr fontId="4"/>
  </si>
  <si>
    <t>介護ソフト　計</t>
    <rPh sb="0" eb="2">
      <t>カイゴ</t>
    </rPh>
    <rPh sb="6" eb="7">
      <t>ケイ</t>
    </rPh>
    <phoneticPr fontId="4"/>
  </si>
  <si>
    <t>ＴＡＩＳ対応　計</t>
    <rPh sb="4" eb="6">
      <t>タイオウ</t>
    </rPh>
    <rPh sb="7" eb="8">
      <t>ケイ</t>
    </rPh>
    <phoneticPr fontId="4"/>
  </si>
  <si>
    <t>ウ 　その他（ア、イに当てはまらない介護テクノロジー）</t>
    <rPh sb="5" eb="6">
      <t>タ</t>
    </rPh>
    <rPh sb="11" eb="12">
      <t>ア</t>
    </rPh>
    <rPh sb="18" eb="20">
      <t>カイゴ</t>
    </rPh>
    <phoneticPr fontId="1"/>
  </si>
  <si>
    <t>（２）パッケージ型導入支援事業</t>
    <rPh sb="8" eb="15">
      <t>ガタドウニュウシエンジギョウ</t>
    </rPh>
    <phoneticPr fontId="4"/>
  </si>
  <si>
    <t>（３）導入支援と一体的に行う業務改善支援事業</t>
    <rPh sb="3" eb="5">
      <t>ドウニュウ</t>
    </rPh>
    <rPh sb="5" eb="7">
      <t>シエン</t>
    </rPh>
    <rPh sb="8" eb="11">
      <t>イッタイテキ</t>
    </rPh>
    <rPh sb="12" eb="13">
      <t>オコナ</t>
    </rPh>
    <rPh sb="14" eb="16">
      <t>ギョウム</t>
    </rPh>
    <rPh sb="16" eb="18">
      <t>カイゼン</t>
    </rPh>
    <rPh sb="18" eb="20">
      <t>シエン</t>
    </rPh>
    <rPh sb="20" eb="22">
      <t>ジギョウ</t>
    </rPh>
    <phoneticPr fontId="4"/>
  </si>
  <si>
    <t>介護ソフトの機能調査
結果</t>
    <phoneticPr fontId="1"/>
  </si>
  <si>
    <t>「ケアプランデータ連携システム」の
連携の有無
（５事業所以上）</t>
    <rPh sb="18" eb="19">
      <t>ケイ</t>
    </rPh>
    <rPh sb="21" eb="23">
      <t>ウム</t>
    </rPh>
    <rPh sb="25" eb="28">
      <t>ジギョウショ</t>
    </rPh>
    <rPh sb="28" eb="30">
      <t>イジョウ</t>
    </rPh>
    <phoneticPr fontId="1"/>
  </si>
  <si>
    <t>計算用</t>
    <rPh sb="0" eb="3">
      <t>ケイサンヨウ</t>
    </rPh>
    <phoneticPr fontId="1"/>
  </si>
  <si>
    <t>加算前</t>
    <rPh sb="0" eb="2">
      <t>カサン</t>
    </rPh>
    <rPh sb="2" eb="3">
      <t>マエ</t>
    </rPh>
    <phoneticPr fontId="1"/>
  </si>
  <si>
    <t>業務改善支援事業</t>
    <rPh sb="0" eb="2">
      <t>ギョウム</t>
    </rPh>
    <rPh sb="2" eb="4">
      <t>カイゼン</t>
    </rPh>
    <rPh sb="4" eb="6">
      <t>シエン</t>
    </rPh>
    <rPh sb="6" eb="8">
      <t>ジギョウ</t>
    </rPh>
    <phoneticPr fontId="4"/>
  </si>
  <si>
    <t>介護業務支援（インカム）</t>
    <rPh sb="0" eb="2">
      <t>カイゴ</t>
    </rPh>
    <rPh sb="2" eb="4">
      <t>ギョウム</t>
    </rPh>
    <rPh sb="4" eb="6">
      <t>シエン</t>
    </rPh>
    <phoneticPr fontId="1"/>
  </si>
  <si>
    <t>介護業務支援（インカム以外）</t>
    <rPh sb="0" eb="2">
      <t>カイゴ</t>
    </rPh>
    <rPh sb="2" eb="4">
      <t>ギョウム</t>
    </rPh>
    <rPh sb="4" eb="6">
      <t>シエン</t>
    </rPh>
    <rPh sb="11" eb="13">
      <t>イガイ</t>
    </rPh>
    <phoneticPr fontId="1"/>
  </si>
  <si>
    <t>連動する機器</t>
    <rPh sb="0" eb="2">
      <t>レンドウ</t>
    </rPh>
    <rPh sb="4" eb="6">
      <t>キキ</t>
    </rPh>
    <phoneticPr fontId="1"/>
  </si>
  <si>
    <r>
      <t xml:space="preserve">連動機器
（合計）
</t>
    </r>
    <r>
      <rPr>
        <b/>
        <sz val="12"/>
        <color theme="1"/>
        <rFont val="ＭＳ Ｐ明朝"/>
        <family val="1"/>
        <charset val="128"/>
      </rPr>
      <t>※税抜き</t>
    </r>
    <rPh sb="0" eb="2">
      <t>レンドウ</t>
    </rPh>
    <rPh sb="2" eb="4">
      <t>キキ</t>
    </rPh>
    <rPh sb="6" eb="8">
      <t>ゴウケイ</t>
    </rPh>
    <rPh sb="11" eb="13">
      <t>ゼイヌ</t>
    </rPh>
    <phoneticPr fontId="4"/>
  </si>
  <si>
    <r>
      <t xml:space="preserve">付帯経費
（合計）
</t>
    </r>
    <r>
      <rPr>
        <b/>
        <sz val="12"/>
        <color theme="1"/>
        <rFont val="ＭＳ Ｐ明朝"/>
        <family val="1"/>
        <charset val="128"/>
      </rPr>
      <t>※税抜き</t>
    </r>
    <rPh sb="0" eb="2">
      <t>フタイ</t>
    </rPh>
    <rPh sb="2" eb="4">
      <t>ケイヒ</t>
    </rPh>
    <rPh sb="6" eb="8">
      <t>ゴウケイ</t>
    </rPh>
    <rPh sb="11" eb="13">
      <t>ゼイヌ</t>
    </rPh>
    <phoneticPr fontId="4"/>
  </si>
  <si>
    <t>見守りＡ</t>
  </si>
  <si>
    <t>Ａ社</t>
  </si>
  <si>
    <t>有</t>
  </si>
  <si>
    <t>インカムＢ</t>
    <phoneticPr fontId="1"/>
  </si>
  <si>
    <t>①ＴＡＩＳ掲載介護
　　テクノロジー</t>
    <rPh sb="5" eb="7">
      <t>ケイサイ</t>
    </rPh>
    <rPh sb="7" eb="9">
      <t>カイゴ</t>
    </rPh>
    <phoneticPr fontId="4"/>
  </si>
  <si>
    <t>①の</t>
    <phoneticPr fontId="4"/>
  </si>
  <si>
    <t>②ＴＡＩＳ掲載介護
　　テクノロジー</t>
    <rPh sb="5" eb="7">
      <t>ケイサイ</t>
    </rPh>
    <rPh sb="7" eb="9">
      <t>カイゴ</t>
    </rPh>
    <phoneticPr fontId="4"/>
  </si>
  <si>
    <t>②の</t>
    <phoneticPr fontId="4"/>
  </si>
  <si>
    <t>③ＴＡＩＳ掲載介護
　　テクノロジー</t>
    <rPh sb="5" eb="7">
      <t>ケイサイ</t>
    </rPh>
    <rPh sb="7" eb="9">
      <t>カイゴ</t>
    </rPh>
    <phoneticPr fontId="4"/>
  </si>
  <si>
    <t>③の</t>
    <phoneticPr fontId="4"/>
  </si>
  <si>
    <t xml:space="preserve">https://www.techno-aids.or.jp/ServiceWelfareGoodsList.php </t>
  </si>
  <si>
    <t>例）</t>
    <rPh sb="0" eb="1">
      <t>レイ</t>
    </rPh>
    <phoneticPr fontId="1"/>
  </si>
  <si>
    <t>（表示例の右囲みの「介護業務支援」の部分は、重点分野の項目の名称ごとに異なります。）</t>
    <rPh sb="1" eb="3">
      <t>ヒョウジ</t>
    </rPh>
    <rPh sb="3" eb="4">
      <t>レイ</t>
    </rPh>
    <rPh sb="6" eb="7">
      <t>カコ</t>
    </rPh>
    <rPh sb="22" eb="26">
      <t>ジュウテンブンヤ</t>
    </rPh>
    <rPh sb="27" eb="29">
      <t>コウモク</t>
    </rPh>
    <rPh sb="30" eb="32">
      <t>メイショウ</t>
    </rPh>
    <rPh sb="35" eb="36">
      <t>コト</t>
    </rPh>
    <phoneticPr fontId="1"/>
  </si>
  <si>
    <t>◎ＴＡＩＳの確認に際しては、掲載ページの対象機器に次の記載があるものが補助の対象となります。</t>
    <rPh sb="6" eb="8">
      <t>カクニン</t>
    </rPh>
    <rPh sb="9" eb="10">
      <t>サイ</t>
    </rPh>
    <rPh sb="14" eb="16">
      <t>ケイサイ</t>
    </rPh>
    <rPh sb="20" eb="22">
      <t>タイショウ</t>
    </rPh>
    <rPh sb="22" eb="24">
      <t>キキ</t>
    </rPh>
    <rPh sb="25" eb="26">
      <t>ツギ</t>
    </rPh>
    <rPh sb="27" eb="29">
      <t>キサイ</t>
    </rPh>
    <rPh sb="35" eb="37">
      <t>ホジョ</t>
    </rPh>
    <rPh sb="38" eb="40">
      <t>タイショウ</t>
    </rPh>
    <phoneticPr fontId="1"/>
  </si>
  <si>
    <t>その他の
介護テクノロジー
(バックオフィスソフト）</t>
    <rPh sb="2" eb="3">
      <t>タ</t>
    </rPh>
    <rPh sb="5" eb="7">
      <t>カイゴ</t>
    </rPh>
    <phoneticPr fontId="4"/>
  </si>
  <si>
    <t>①その他の
　 介護テクノロジー</t>
    <rPh sb="3" eb="4">
      <t>タ</t>
    </rPh>
    <rPh sb="8" eb="10">
      <t>カイゴ</t>
    </rPh>
    <phoneticPr fontId="4"/>
  </si>
  <si>
    <t>①の</t>
    <phoneticPr fontId="1"/>
  </si>
  <si>
    <t>②その他の
　 介護テクノロジー</t>
    <rPh sb="3" eb="4">
      <t>タ</t>
    </rPh>
    <rPh sb="8" eb="10">
      <t>カイゴ</t>
    </rPh>
    <phoneticPr fontId="4"/>
  </si>
  <si>
    <t>②の</t>
    <phoneticPr fontId="1"/>
  </si>
  <si>
    <t>基準額◆
（上限額）</t>
    <phoneticPr fontId="1"/>
  </si>
  <si>
    <r>
      <t>◆訪問介護事業所等の居宅サービス事業所又は居宅介護支援事業所（介護予防も含む。）であって、</t>
    </r>
    <r>
      <rPr>
        <b/>
        <u val="double"/>
        <sz val="14"/>
        <color rgb="FFFF0000"/>
        <rFont val="ＭＳ Ｐ明朝"/>
        <family val="1"/>
        <charset val="128"/>
      </rPr>
      <t>令和７年度中</t>
    </r>
    <r>
      <rPr>
        <sz val="14"/>
        <color theme="1"/>
        <rFont val="ＭＳ Ｐ明朝"/>
        <family val="1"/>
        <charset val="128"/>
      </rPr>
      <t>に「ケアプランデータ連携システム」により</t>
    </r>
    <rPh sb="1" eb="3">
      <t>ホウモン</t>
    </rPh>
    <rPh sb="3" eb="5">
      <t>カイゴ</t>
    </rPh>
    <rPh sb="5" eb="8">
      <t>ジギョウショ</t>
    </rPh>
    <rPh sb="8" eb="9">
      <t>トウ</t>
    </rPh>
    <rPh sb="10" eb="12">
      <t>キョタク</t>
    </rPh>
    <rPh sb="16" eb="18">
      <t>ジギョウ</t>
    </rPh>
    <rPh sb="18" eb="19">
      <t>ショ</t>
    </rPh>
    <rPh sb="19" eb="20">
      <t>マタ</t>
    </rPh>
    <rPh sb="21" eb="23">
      <t>キョタク</t>
    </rPh>
    <rPh sb="23" eb="25">
      <t>カイゴ</t>
    </rPh>
    <rPh sb="25" eb="27">
      <t>シエン</t>
    </rPh>
    <rPh sb="27" eb="30">
      <t>ジギョウショ</t>
    </rPh>
    <rPh sb="31" eb="33">
      <t>カイゴ</t>
    </rPh>
    <rPh sb="33" eb="35">
      <t>ヨボウ</t>
    </rPh>
    <rPh sb="36" eb="37">
      <t>フク</t>
    </rPh>
    <rPh sb="45" eb="47">
      <t>レイワ</t>
    </rPh>
    <rPh sb="48" eb="50">
      <t>ネンド</t>
    </rPh>
    <rPh sb="50" eb="51">
      <t>チュウ</t>
    </rPh>
    <rPh sb="61" eb="63">
      <t>レンケイ</t>
    </rPh>
    <phoneticPr fontId="1"/>
  </si>
  <si>
    <r>
      <t>　５事業所以上とデータ連携をする場合は、</t>
    </r>
    <r>
      <rPr>
        <b/>
        <u val="double"/>
        <sz val="14"/>
        <color rgb="FFFF0000"/>
        <rFont val="ＭＳ Ｐ明朝"/>
        <family val="1"/>
        <charset val="128"/>
      </rPr>
      <t>基準額に５万円を加算</t>
    </r>
    <r>
      <rPr>
        <sz val="14"/>
        <color theme="1"/>
        <rFont val="ＭＳ Ｐ明朝"/>
        <family val="1"/>
        <charset val="128"/>
      </rPr>
      <t>することができるとされているが、令和８年度中に連携する場合にも適用されるか国に確認中。</t>
    </r>
    <rPh sb="20" eb="23">
      <t>キジュンガク</t>
    </rPh>
    <rPh sb="25" eb="27">
      <t>マンエン</t>
    </rPh>
    <rPh sb="28" eb="30">
      <t>カサン</t>
    </rPh>
    <rPh sb="46" eb="48">
      <t>レイワ</t>
    </rPh>
    <rPh sb="49" eb="51">
      <t>ネンド</t>
    </rPh>
    <rPh sb="51" eb="52">
      <t>チュウ</t>
    </rPh>
    <rPh sb="53" eb="55">
      <t>レンケイ</t>
    </rPh>
    <rPh sb="57" eb="59">
      <t>バアイ</t>
    </rPh>
    <rPh sb="61" eb="63">
      <t>テキヨウ</t>
    </rPh>
    <rPh sb="67" eb="68">
      <t>クニ</t>
    </rPh>
    <rPh sb="69" eb="72">
      <t>カクニンチュウ</t>
    </rPh>
    <phoneticPr fontId="1"/>
  </si>
  <si>
    <r>
      <t>要望調査に関する問い合わせフォーム　</t>
    </r>
    <r>
      <rPr>
        <b/>
        <sz val="14"/>
        <color theme="1"/>
        <rFont val="ＭＳ Ｐ明朝"/>
        <family val="1"/>
        <charset val="128"/>
      </rPr>
      <t>https://forms.gle/TvVSAZ4c39urtcb49</t>
    </r>
    <rPh sb="0" eb="4">
      <t>ヨウボウチョウサ</t>
    </rPh>
    <rPh sb="5" eb="6">
      <t>カン</t>
    </rPh>
    <rPh sb="8" eb="9">
      <t>ト</t>
    </rPh>
    <rPh sb="10" eb="1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</si>
</sst>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台&quot;"/>
    <numFmt numFmtId="178" formatCode="#,###&quot;人&quot;"/>
  </numFmts>
  <fonts count="2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name val="ＭＳ Ｐゴシック"/>
      <family val="3"/>
      <charset val="128"/>
    </font>
    <font>
      <sz val="6"/>
      <name val="ＭＳ Ｐゴシック"/>
      <family val="3"/>
      <charset val="128"/>
    </font>
    <font>
      <b/>
      <sz val="12"/>
      <color theme="1"/>
      <name val="ＭＳ Ｐ明朝"/>
      <family val="1"/>
      <charset val="128"/>
    </font>
    <font>
      <sz val="11"/>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theme="1"/>
      <name val="ＭＳ ゴシック"/>
      <family val="3"/>
      <charset val="128"/>
    </font>
    <font>
      <b/>
      <sz val="14"/>
      <color rgb="FFFF0000"/>
      <name val="ＭＳ Ｐ明朝"/>
      <family val="1"/>
      <charset val="128"/>
    </font>
    <font>
      <sz val="14"/>
      <color theme="1"/>
      <name val="ＭＳ ゴシック"/>
      <family val="3"/>
      <charset val="128"/>
    </font>
    <font>
      <sz val="14"/>
      <color theme="1"/>
      <name val="ＭＳ Ｐ明朝"/>
      <family val="1"/>
      <charset val="128"/>
    </font>
    <font>
      <b/>
      <sz val="14"/>
      <color theme="1"/>
      <name val="ＭＳ Ｐ明朝"/>
      <family val="1"/>
      <charset val="128"/>
    </font>
    <font>
      <b/>
      <sz val="16"/>
      <color theme="1"/>
      <name val="ＭＳ Ｐ明朝"/>
      <family val="1"/>
      <charset val="128"/>
    </font>
    <font>
      <sz val="12"/>
      <color theme="1"/>
      <name val="游ゴシック"/>
      <family val="2"/>
      <charset val="128"/>
      <scheme val="minor"/>
    </font>
    <font>
      <b/>
      <sz val="12"/>
      <color rgb="FFFF0000"/>
      <name val="ＭＳ Ｐ明朝"/>
      <family val="1"/>
      <charset val="128"/>
    </font>
    <font>
      <b/>
      <sz val="16"/>
      <color rgb="FFFF0000"/>
      <name val="ＭＳ Ｐ明朝"/>
      <family val="1"/>
      <charset val="128"/>
    </font>
    <font>
      <sz val="9"/>
      <color rgb="FFFF0000"/>
      <name val="ＭＳ Ｐ明朝"/>
      <family val="1"/>
      <charset val="128"/>
    </font>
    <font>
      <sz val="11"/>
      <color rgb="FFFF0000"/>
      <name val="ＭＳ ゴシック"/>
      <family val="3"/>
      <charset val="128"/>
    </font>
    <font>
      <b/>
      <u/>
      <sz val="16"/>
      <color rgb="FFFF0000"/>
      <name val="ＭＳ Ｐ明朝"/>
      <family val="1"/>
      <charset val="128"/>
    </font>
    <font>
      <b/>
      <sz val="18"/>
      <color rgb="FFFF0000"/>
      <name val="ＭＳ Ｐ明朝"/>
      <family val="1"/>
      <charset val="128"/>
    </font>
    <font>
      <b/>
      <u/>
      <sz val="18"/>
      <color rgb="FFFF0000"/>
      <name val="ＭＳ Ｐ明朝"/>
      <family val="1"/>
      <charset val="128"/>
    </font>
    <font>
      <sz val="10"/>
      <color rgb="FF000000"/>
      <name val="BIZ UDPゴシック"/>
      <family val="3"/>
      <charset val="128"/>
    </font>
    <font>
      <sz val="20"/>
      <color theme="1"/>
      <name val="ＭＳ ゴシック"/>
      <family val="3"/>
      <charset val="128"/>
    </font>
    <font>
      <b/>
      <u val="double"/>
      <sz val="14"/>
      <color rgb="FFFF0000"/>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4"/>
        <bgColor indexed="64"/>
      </patternFill>
    </fill>
    <fill>
      <patternFill patternType="solid">
        <fgColor theme="6" tint="0.59999389629810485"/>
        <bgColor indexed="64"/>
      </patternFill>
    </fill>
  </fills>
  <borders count="6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double">
        <color indexed="64"/>
      </top>
      <bottom style="medium">
        <color indexed="64"/>
      </bottom>
      <diagonal/>
    </border>
    <border>
      <left style="thin">
        <color indexed="64"/>
      </left>
      <right/>
      <top/>
      <bottom style="hair">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diagonalUp="1">
      <left style="thin">
        <color indexed="64"/>
      </left>
      <right style="thin">
        <color indexed="64"/>
      </right>
      <top style="medium">
        <color indexed="64"/>
      </top>
      <bottom/>
      <diagonal style="hair">
        <color indexed="64"/>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right style="thin">
        <color indexed="64"/>
      </right>
      <top style="medium">
        <color indexed="64"/>
      </top>
      <bottom style="medium">
        <color indexed="64"/>
      </bottom>
      <diagonal style="hair">
        <color indexed="64"/>
      </diagonal>
    </border>
    <border>
      <left style="medium">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bottom/>
      <diagonal style="hair">
        <color indexed="64"/>
      </diagonal>
    </border>
    <border>
      <left style="medium">
        <color indexed="64"/>
      </left>
      <right style="medium">
        <color indexed="64"/>
      </right>
      <top style="medium">
        <color indexed="64"/>
      </top>
      <bottom style="thin">
        <color indexed="64"/>
      </bottom>
      <diagonal/>
    </border>
    <border diagonalUp="1">
      <left/>
      <right style="thin">
        <color indexed="64"/>
      </right>
      <top style="medium">
        <color indexed="64"/>
      </top>
      <bottom/>
      <diagonal style="hair">
        <color indexed="64"/>
      </diagonal>
    </border>
    <border diagonalUp="1">
      <left style="medium">
        <color indexed="64"/>
      </left>
      <right style="thin">
        <color indexed="64"/>
      </right>
      <top style="hair">
        <color indexed="64"/>
      </top>
      <bottom style="hair">
        <color indexed="64"/>
      </bottom>
      <diagonal style="thin">
        <color indexed="64"/>
      </diagonal>
    </border>
    <border>
      <left style="thin">
        <color indexed="64"/>
      </left>
      <right style="medium">
        <color indexed="64"/>
      </right>
      <top style="hair">
        <color indexed="64"/>
      </top>
      <bottom/>
      <diagonal/>
    </border>
    <border diagonalUp="1">
      <left style="thin">
        <color indexed="64"/>
      </left>
      <right style="thin">
        <color indexed="64"/>
      </right>
      <top style="thin">
        <color indexed="64"/>
      </top>
      <bottom/>
      <diagonal style="hair">
        <color indexed="64"/>
      </diagonal>
    </border>
    <border diagonalUp="1">
      <left style="medium">
        <color indexed="64"/>
      </left>
      <right style="medium">
        <color indexed="64"/>
      </right>
      <top style="hair">
        <color indexed="64"/>
      </top>
      <bottom/>
      <diagonal style="thin">
        <color indexed="64"/>
      </diagonal>
    </border>
    <border diagonalUp="1">
      <left style="medium">
        <color indexed="64"/>
      </left>
      <right style="thin">
        <color indexed="64"/>
      </right>
      <top/>
      <bottom/>
      <diagonal style="hair">
        <color indexed="64"/>
      </diagonal>
    </border>
    <border diagonalUp="1">
      <left style="thin">
        <color indexed="64"/>
      </left>
      <right style="thin">
        <color indexed="64"/>
      </right>
      <top/>
      <bottom/>
      <diagonal style="hair">
        <color indexed="64"/>
      </diagonal>
    </border>
    <border diagonalUp="1">
      <left style="medium">
        <color indexed="64"/>
      </left>
      <right style="medium">
        <color indexed="64"/>
      </right>
      <top/>
      <bottom/>
      <diagonal style="thin">
        <color indexed="64"/>
      </diagonal>
    </border>
    <border diagonalUp="1">
      <left/>
      <right style="hair">
        <color indexed="64"/>
      </right>
      <top style="thin">
        <color indexed="64"/>
      </top>
      <bottom/>
      <diagonal style="hair">
        <color indexed="64"/>
      </diagonal>
    </border>
    <border diagonalUp="1">
      <left style="hair">
        <color indexed="64"/>
      </left>
      <right style="thin">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style="medium">
        <color indexed="64"/>
      </left>
      <right style="medium">
        <color indexed="64"/>
      </right>
      <top/>
      <bottom style="hair">
        <color indexed="64"/>
      </bottom>
      <diagonal style="thin">
        <color indexed="64"/>
      </diagonal>
    </border>
    <border diagonalUp="1">
      <left style="medium">
        <color indexed="64"/>
      </left>
      <right style="thin">
        <color indexed="64"/>
      </right>
      <top style="hair">
        <color indexed="64"/>
      </top>
      <bottom/>
      <diagonal style="thin">
        <color indexed="64"/>
      </diagonal>
    </border>
    <border diagonalUp="1">
      <left/>
      <right style="thin">
        <color indexed="64"/>
      </right>
      <top style="double">
        <color indexed="64"/>
      </top>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style="thin">
        <color indexed="64"/>
      </right>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style="hair">
        <color indexed="64"/>
      </left>
      <right/>
      <top style="hair">
        <color indexed="64"/>
      </top>
      <bottom style="hair">
        <color indexed="64"/>
      </bottom>
      <diagonal/>
    </border>
    <border>
      <left/>
      <right style="thin">
        <color indexed="64"/>
      </right>
      <top style="hair">
        <color indexed="64"/>
      </top>
      <bottom style="double">
        <color indexed="64"/>
      </bottom>
      <diagonal/>
    </border>
    <border>
      <left/>
      <right/>
      <top style="medium">
        <color indexed="64"/>
      </top>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176" fontId="6" fillId="0" borderId="0" xfId="0" applyNumberFormat="1"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8" fillId="0" borderId="1" xfId="0" applyFont="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3" xfId="0" applyFont="1" applyBorder="1" applyAlignment="1">
      <alignment vertical="center" shrinkToFit="1"/>
    </xf>
    <xf numFmtId="0" fontId="14" fillId="0" borderId="0" xfId="0" applyFont="1">
      <alignment vertical="center"/>
    </xf>
    <xf numFmtId="0" fontId="8" fillId="4" borderId="20" xfId="0" applyFont="1" applyFill="1" applyBorder="1" applyAlignment="1">
      <alignment horizontal="center" vertical="center"/>
    </xf>
    <xf numFmtId="176" fontId="8" fillId="0" borderId="25" xfId="0" applyNumberFormat="1" applyFont="1" applyBorder="1" applyAlignment="1">
      <alignment horizontal="right" wrapText="1"/>
    </xf>
    <xf numFmtId="0" fontId="8" fillId="0" borderId="24" xfId="0" applyFont="1" applyBorder="1" applyAlignment="1">
      <alignment horizontal="center" vertical="center" wrapText="1" shrinkToFit="1"/>
    </xf>
    <xf numFmtId="0" fontId="8" fillId="4" borderId="0" xfId="0" applyFont="1" applyFill="1" applyAlignment="1">
      <alignment horizontal="center" vertical="center" wrapText="1"/>
    </xf>
    <xf numFmtId="176" fontId="8" fillId="2" borderId="26" xfId="0" applyNumberFormat="1" applyFont="1" applyFill="1" applyBorder="1" applyAlignment="1">
      <alignment horizontal="right" wrapText="1"/>
    </xf>
    <xf numFmtId="0" fontId="8" fillId="2" borderId="26" xfId="0" applyFont="1" applyFill="1" applyBorder="1" applyAlignment="1">
      <alignment horizontal="left" vertical="center" shrinkToFit="1"/>
    </xf>
    <xf numFmtId="176" fontId="8" fillId="6" borderId="28" xfId="0" applyNumberFormat="1" applyFont="1" applyFill="1" applyBorder="1" applyAlignment="1">
      <alignment wrapText="1"/>
    </xf>
    <xf numFmtId="177" fontId="8" fillId="2" borderId="26" xfId="0" applyNumberFormat="1" applyFont="1" applyFill="1" applyBorder="1" applyAlignment="1">
      <alignment horizontal="right" shrinkToFit="1"/>
    </xf>
    <xf numFmtId="176" fontId="8" fillId="2" borderId="14" xfId="0" applyNumberFormat="1" applyFont="1" applyFill="1" applyBorder="1" applyAlignment="1">
      <alignment horizontal="right" shrinkToFit="1"/>
    </xf>
    <xf numFmtId="0" fontId="8" fillId="0" borderId="1" xfId="0" applyFont="1" applyBorder="1" applyAlignment="1">
      <alignment horizontal="left" vertical="center" shrinkToFit="1"/>
    </xf>
    <xf numFmtId="176" fontId="8" fillId="0" borderId="1" xfId="0" applyNumberFormat="1" applyFont="1" applyBorder="1" applyAlignment="1">
      <alignment horizontal="right" wrapText="1"/>
    </xf>
    <xf numFmtId="0" fontId="8" fillId="0" borderId="1" xfId="0" applyFont="1" applyBorder="1" applyAlignment="1">
      <alignment horizontal="center" vertical="center"/>
    </xf>
    <xf numFmtId="177" fontId="8" fillId="0" borderId="1" xfId="0" applyNumberFormat="1" applyFont="1" applyBorder="1" applyAlignment="1">
      <alignment vertical="center" shrinkToFit="1"/>
    </xf>
    <xf numFmtId="0" fontId="8" fillId="0" borderId="0" xfId="0" applyFont="1" applyAlignment="1">
      <alignment horizontal="center" vertical="center" shrinkToFit="1"/>
    </xf>
    <xf numFmtId="0" fontId="8" fillId="0" borderId="25" xfId="0" applyFont="1" applyBorder="1" applyAlignment="1">
      <alignment horizontal="left" vertical="center" shrinkToFit="1"/>
    </xf>
    <xf numFmtId="176" fontId="8" fillId="0" borderId="0" xfId="0" applyNumberFormat="1" applyFont="1" applyAlignment="1">
      <alignment horizontal="right" wrapText="1"/>
    </xf>
    <xf numFmtId="177" fontId="8" fillId="0" borderId="0" xfId="0" applyNumberFormat="1" applyFont="1" applyAlignment="1">
      <alignment vertical="center" shrinkToFit="1"/>
    </xf>
    <xf numFmtId="176" fontId="8" fillId="0" borderId="0" xfId="0" applyNumberFormat="1" applyFont="1" applyAlignment="1">
      <alignment wrapText="1"/>
    </xf>
    <xf numFmtId="0" fontId="8" fillId="4" borderId="8" xfId="0" applyFont="1" applyFill="1" applyBorder="1" applyAlignment="1">
      <alignment horizontal="center" vertical="center" wrapText="1"/>
    </xf>
    <xf numFmtId="0" fontId="8" fillId="0" borderId="0" xfId="0" applyFont="1" applyAlignment="1">
      <alignment horizontal="left" vertical="center" shrinkToFit="1"/>
    </xf>
    <xf numFmtId="176" fontId="8" fillId="6" borderId="33" xfId="0" applyNumberFormat="1" applyFont="1" applyFill="1" applyBorder="1" applyAlignment="1">
      <alignment wrapText="1"/>
    </xf>
    <xf numFmtId="176" fontId="8" fillId="7" borderId="2" xfId="0" applyNumberFormat="1" applyFont="1" applyFill="1" applyBorder="1" applyAlignment="1">
      <alignment wrapText="1"/>
    </xf>
    <xf numFmtId="176" fontId="8" fillId="6" borderId="35" xfId="0" applyNumberFormat="1" applyFont="1" applyFill="1" applyBorder="1" applyAlignment="1">
      <alignment wrapText="1"/>
    </xf>
    <xf numFmtId="176" fontId="8" fillId="6" borderId="36" xfId="0" applyNumberFormat="1" applyFont="1" applyFill="1" applyBorder="1" applyAlignment="1">
      <alignment wrapText="1"/>
    </xf>
    <xf numFmtId="176" fontId="8" fillId="6" borderId="37" xfId="0" applyNumberFormat="1" applyFont="1" applyFill="1" applyBorder="1" applyAlignment="1">
      <alignment wrapText="1"/>
    </xf>
    <xf numFmtId="176" fontId="8" fillId="5" borderId="1" xfId="0" applyNumberFormat="1" applyFont="1" applyFill="1" applyBorder="1" applyAlignment="1">
      <alignment horizontal="right" wrapText="1"/>
    </xf>
    <xf numFmtId="176" fontId="8" fillId="6" borderId="39" xfId="0" applyNumberFormat="1" applyFont="1" applyFill="1" applyBorder="1" applyAlignment="1">
      <alignment wrapText="1"/>
    </xf>
    <xf numFmtId="176" fontId="8" fillId="6" borderId="40" xfId="0" applyNumberFormat="1" applyFont="1" applyFill="1" applyBorder="1" applyAlignment="1">
      <alignment horizontal="right" wrapText="1"/>
    </xf>
    <xf numFmtId="176" fontId="8" fillId="7" borderId="41" xfId="0" applyNumberFormat="1" applyFont="1" applyFill="1" applyBorder="1" applyAlignment="1">
      <alignment horizontal="right" wrapText="1"/>
    </xf>
    <xf numFmtId="0" fontId="18" fillId="0" borderId="0" xfId="0" applyFont="1" applyAlignment="1">
      <alignment horizontal="left" vertical="center"/>
    </xf>
    <xf numFmtId="176" fontId="8" fillId="9" borderId="17" xfId="0" applyNumberFormat="1" applyFont="1" applyFill="1" applyBorder="1" applyAlignment="1">
      <alignment horizontal="right" wrapText="1"/>
    </xf>
    <xf numFmtId="178" fontId="8" fillId="2" borderId="26" xfId="0" applyNumberFormat="1" applyFont="1" applyFill="1" applyBorder="1" applyAlignment="1">
      <alignment horizontal="right" shrinkToFit="1"/>
    </xf>
    <xf numFmtId="176" fontId="8" fillId="8" borderId="34" xfId="0" applyNumberFormat="1" applyFont="1" applyFill="1" applyBorder="1" applyAlignment="1">
      <alignment horizontal="right" wrapText="1"/>
    </xf>
    <xf numFmtId="176" fontId="8" fillId="8" borderId="23" xfId="0" applyNumberFormat="1" applyFont="1" applyFill="1" applyBorder="1" applyAlignment="1">
      <alignment horizontal="right" wrapText="1"/>
    </xf>
    <xf numFmtId="176" fontId="8" fillId="9" borderId="12" xfId="0" applyNumberFormat="1" applyFont="1" applyFill="1" applyBorder="1" applyAlignment="1">
      <alignment horizontal="right" wrapText="1"/>
    </xf>
    <xf numFmtId="0" fontId="8" fillId="0" borderId="25" xfId="0" applyFont="1" applyBorder="1" applyAlignment="1">
      <alignment vertical="center" shrinkToFit="1"/>
    </xf>
    <xf numFmtId="0" fontId="9" fillId="3" borderId="16" xfId="0" applyFont="1" applyFill="1" applyBorder="1" applyAlignment="1">
      <alignment horizontal="center" vertical="center" wrapText="1"/>
    </xf>
    <xf numFmtId="0" fontId="9" fillId="3" borderId="29" xfId="0" applyFont="1" applyFill="1" applyBorder="1" applyAlignment="1">
      <alignment horizontal="center" vertical="center" wrapText="1"/>
    </xf>
    <xf numFmtId="176" fontId="8" fillId="6" borderId="0" xfId="0" applyNumberFormat="1" applyFont="1" applyFill="1" applyAlignment="1">
      <alignment wrapText="1"/>
    </xf>
    <xf numFmtId="176" fontId="8" fillId="2" borderId="26" xfId="0" applyNumberFormat="1" applyFont="1" applyFill="1" applyBorder="1" applyAlignment="1">
      <alignment horizontal="center" wrapText="1"/>
    </xf>
    <xf numFmtId="176" fontId="8" fillId="6" borderId="42" xfId="0" applyNumberFormat="1" applyFont="1" applyFill="1" applyBorder="1" applyAlignment="1">
      <alignment wrapText="1"/>
    </xf>
    <xf numFmtId="176" fontId="8" fillId="6" borderId="43" xfId="0" applyNumberFormat="1" applyFont="1" applyFill="1" applyBorder="1" applyAlignment="1">
      <alignment horizontal="right" wrapText="1"/>
    </xf>
    <xf numFmtId="0" fontId="8" fillId="9" borderId="3" xfId="0" applyFont="1" applyFill="1" applyBorder="1" applyAlignment="1">
      <alignment vertical="center" shrinkToFit="1"/>
    </xf>
    <xf numFmtId="0" fontId="8" fillId="9" borderId="30" xfId="0" applyFont="1" applyFill="1" applyBorder="1" applyAlignment="1">
      <alignment vertical="center" shrinkToFit="1"/>
    </xf>
    <xf numFmtId="176" fontId="8" fillId="6" borderId="44" xfId="0" applyNumberFormat="1" applyFont="1" applyFill="1" applyBorder="1" applyAlignment="1">
      <alignment wrapText="1"/>
    </xf>
    <xf numFmtId="176" fontId="8" fillId="6" borderId="45" xfId="0" applyNumberFormat="1" applyFont="1" applyFill="1" applyBorder="1" applyAlignment="1">
      <alignment wrapText="1"/>
    </xf>
    <xf numFmtId="0" fontId="8" fillId="0" borderId="8" xfId="0" applyFont="1" applyBorder="1" applyAlignment="1">
      <alignment vertical="center" shrinkToFit="1"/>
    </xf>
    <xf numFmtId="0" fontId="8" fillId="0" borderId="10" xfId="0" applyFont="1" applyBorder="1" applyAlignment="1">
      <alignment horizontal="left" vertical="center" shrinkToFit="1"/>
    </xf>
    <xf numFmtId="176" fontId="8" fillId="0" borderId="10" xfId="0" applyNumberFormat="1" applyFont="1" applyBorder="1" applyAlignment="1">
      <alignment horizontal="right" wrapText="1"/>
    </xf>
    <xf numFmtId="0" fontId="10" fillId="0" borderId="10" xfId="0" applyFont="1" applyBorder="1">
      <alignment vertical="center"/>
    </xf>
    <xf numFmtId="176" fontId="8" fillId="6" borderId="46" xfId="0" applyNumberFormat="1" applyFont="1" applyFill="1" applyBorder="1" applyAlignment="1">
      <alignment horizontal="right" wrapText="1"/>
    </xf>
    <xf numFmtId="176" fontId="8" fillId="8" borderId="26" xfId="0" applyNumberFormat="1" applyFont="1" applyFill="1" applyBorder="1" applyAlignment="1">
      <alignment horizontal="right" wrapText="1"/>
    </xf>
    <xf numFmtId="176" fontId="8" fillId="0" borderId="17" xfId="0" applyNumberFormat="1" applyFont="1" applyBorder="1" applyAlignment="1">
      <alignment horizontal="right" wrapText="1"/>
    </xf>
    <xf numFmtId="176" fontId="8" fillId="6" borderId="47" xfId="0" applyNumberFormat="1" applyFont="1" applyFill="1" applyBorder="1" applyAlignment="1">
      <alignment wrapText="1"/>
    </xf>
    <xf numFmtId="176" fontId="8" fillId="6" borderId="48" xfId="0" applyNumberFormat="1" applyFont="1" applyFill="1" applyBorder="1" applyAlignment="1">
      <alignment wrapText="1"/>
    </xf>
    <xf numFmtId="176" fontId="8" fillId="6" borderId="49" xfId="0" applyNumberFormat="1" applyFont="1" applyFill="1" applyBorder="1" applyAlignment="1">
      <alignment wrapText="1"/>
    </xf>
    <xf numFmtId="176" fontId="8" fillId="6" borderId="50" xfId="0" applyNumberFormat="1" applyFont="1" applyFill="1" applyBorder="1" applyAlignment="1">
      <alignment horizontal="right" wrapText="1"/>
    </xf>
    <xf numFmtId="176" fontId="8" fillId="7" borderId="11" xfId="0" applyNumberFormat="1" applyFont="1" applyFill="1" applyBorder="1" applyAlignment="1">
      <alignment horizontal="right" wrapText="1"/>
    </xf>
    <xf numFmtId="0" fontId="20" fillId="2" borderId="0" xfId="0" applyFont="1" applyFill="1">
      <alignment vertical="center"/>
    </xf>
    <xf numFmtId="0" fontId="17" fillId="2" borderId="0" xfId="0" applyFont="1" applyFill="1" applyAlignment="1">
      <alignment horizontal="right" vertical="center"/>
    </xf>
    <xf numFmtId="0" fontId="21" fillId="0" borderId="0" xfId="0" applyFont="1">
      <alignment vertical="center"/>
    </xf>
    <xf numFmtId="0" fontId="22" fillId="0" borderId="0" xfId="0" applyFont="1" applyAlignment="1">
      <alignment horizontal="left" vertical="center"/>
    </xf>
    <xf numFmtId="176" fontId="8" fillId="2" borderId="26" xfId="0" applyNumberFormat="1" applyFont="1" applyFill="1" applyBorder="1" applyAlignment="1">
      <alignment horizontal="left" vertical="center" wrapText="1"/>
    </xf>
    <xf numFmtId="176" fontId="8" fillId="2" borderId="26" xfId="0" applyNumberFormat="1" applyFont="1" applyFill="1" applyBorder="1" applyAlignment="1">
      <alignment horizontal="left" wrapText="1"/>
    </xf>
    <xf numFmtId="0" fontId="8" fillId="0" borderId="25" xfId="0" applyFont="1" applyBorder="1" applyAlignment="1">
      <alignment horizontal="center" vertical="center" shrinkToFit="1"/>
    </xf>
    <xf numFmtId="176" fontId="8" fillId="6" borderId="51" xfId="0" applyNumberFormat="1" applyFont="1" applyFill="1" applyBorder="1" applyAlignment="1">
      <alignment horizontal="right" wrapText="1"/>
    </xf>
    <xf numFmtId="0" fontId="8" fillId="0" borderId="25" xfId="0" applyFont="1" applyBorder="1" applyAlignment="1">
      <alignment horizontal="center" vertical="center"/>
    </xf>
    <xf numFmtId="177" fontId="8" fillId="0" borderId="25" xfId="0" applyNumberFormat="1" applyFont="1" applyBorder="1" applyAlignment="1">
      <alignment vertical="center" shrinkToFit="1"/>
    </xf>
    <xf numFmtId="176" fontId="8" fillId="6" borderId="52" xfId="0" applyNumberFormat="1" applyFont="1" applyFill="1" applyBorder="1" applyAlignment="1">
      <alignment wrapText="1"/>
    </xf>
    <xf numFmtId="0" fontId="8" fillId="0" borderId="53" xfId="0" applyFont="1" applyBorder="1" applyAlignment="1">
      <alignment horizontal="center" vertical="center" wrapText="1" shrinkToFit="1"/>
    </xf>
    <xf numFmtId="0" fontId="8" fillId="0" borderId="54" xfId="0" applyFont="1" applyBorder="1" applyAlignment="1">
      <alignment horizontal="center" vertical="center" wrapText="1" shrinkToFit="1"/>
    </xf>
    <xf numFmtId="0" fontId="8" fillId="0" borderId="55" xfId="0" applyFont="1" applyBorder="1" applyAlignment="1">
      <alignment horizontal="center" vertical="center" wrapText="1" shrinkToFit="1"/>
    </xf>
    <xf numFmtId="0" fontId="8" fillId="0" borderId="0" xfId="0" applyFont="1" applyAlignment="1">
      <alignment vertical="center" shrinkToFit="1"/>
    </xf>
    <xf numFmtId="0" fontId="3" fillId="0" borderId="0" xfId="0" applyFont="1" applyAlignment="1">
      <alignment horizontal="center" vertical="center"/>
    </xf>
    <xf numFmtId="0" fontId="8" fillId="0" borderId="26" xfId="0" applyFont="1" applyBorder="1" applyAlignment="1">
      <alignment horizontal="left" vertical="center" shrinkToFit="1"/>
    </xf>
    <xf numFmtId="0" fontId="8" fillId="0" borderId="6" xfId="0" applyFont="1" applyBorder="1" applyAlignment="1">
      <alignment vertical="center" shrinkToFit="1"/>
    </xf>
    <xf numFmtId="0" fontId="8" fillId="0" borderId="29" xfId="0" applyFont="1" applyBorder="1" applyAlignment="1">
      <alignment horizontal="center" vertical="center" wrapText="1" shrinkToFit="1"/>
    </xf>
    <xf numFmtId="0" fontId="8" fillId="2" borderId="26" xfId="0" applyFont="1" applyFill="1" applyBorder="1" applyAlignment="1">
      <alignment horizontal="left" vertical="center" wrapText="1" shrinkToFit="1"/>
    </xf>
    <xf numFmtId="176" fontId="8" fillId="8" borderId="14" xfId="0" applyNumberFormat="1" applyFont="1" applyFill="1" applyBorder="1" applyAlignment="1">
      <alignment horizontal="right" wrapText="1"/>
    </xf>
    <xf numFmtId="176" fontId="8" fillId="6" borderId="57" xfId="0" applyNumberFormat="1" applyFont="1" applyFill="1" applyBorder="1" applyAlignment="1">
      <alignment horizontal="right" wrapText="1"/>
    </xf>
    <xf numFmtId="0" fontId="8" fillId="0" borderId="58" xfId="0" applyFont="1" applyBorder="1" applyAlignment="1">
      <alignment vertical="center" shrinkToFit="1"/>
    </xf>
    <xf numFmtId="0" fontId="8" fillId="0" borderId="59" xfId="0" applyFont="1" applyBorder="1" applyAlignment="1">
      <alignment horizontal="left" vertical="center" shrinkToFit="1"/>
    </xf>
    <xf numFmtId="176" fontId="8" fillId="0" borderId="59" xfId="0" applyNumberFormat="1" applyFont="1" applyBorder="1" applyAlignment="1">
      <alignment horizontal="right" wrapText="1"/>
    </xf>
    <xf numFmtId="0" fontId="10" fillId="0" borderId="59" xfId="0" applyFont="1" applyBorder="1">
      <alignment vertical="center"/>
    </xf>
    <xf numFmtId="176" fontId="8" fillId="0" borderId="60" xfId="0" applyNumberFormat="1" applyFont="1" applyBorder="1" applyAlignment="1">
      <alignment horizontal="right" wrapText="1"/>
    </xf>
    <xf numFmtId="176" fontId="8" fillId="2" borderId="26" xfId="0" applyNumberFormat="1" applyFont="1" applyFill="1" applyBorder="1" applyAlignment="1">
      <alignment horizontal="center" vertical="center" wrapText="1"/>
    </xf>
    <xf numFmtId="176" fontId="8" fillId="6" borderId="0" xfId="0" applyNumberFormat="1" applyFont="1" applyFill="1" applyAlignment="1">
      <alignment horizontal="center" wrapText="1"/>
    </xf>
    <xf numFmtId="0" fontId="24" fillId="0" borderId="0" xfId="0" applyFont="1" applyAlignment="1">
      <alignment horizontal="left" vertical="center"/>
    </xf>
    <xf numFmtId="0" fontId="25" fillId="0" borderId="0" xfId="0" applyFont="1">
      <alignment vertical="center"/>
    </xf>
    <xf numFmtId="176" fontId="8" fillId="0" borderId="64" xfId="0" applyNumberFormat="1" applyFont="1" applyBorder="1" applyAlignment="1">
      <alignment horizontal="right" wrapText="1"/>
    </xf>
    <xf numFmtId="0" fontId="13" fillId="0" borderId="0" xfId="0" applyFont="1" applyAlignment="1">
      <alignment vertical="top"/>
    </xf>
    <xf numFmtId="0" fontId="8" fillId="3" borderId="1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19" xfId="0" applyFont="1" applyBorder="1" applyAlignment="1">
      <alignment horizontal="left" vertical="center" wrapText="1" shrinkToFit="1"/>
    </xf>
    <xf numFmtId="0" fontId="8" fillId="0" borderId="20"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32" xfId="0" applyFont="1" applyBorder="1" applyAlignment="1">
      <alignment horizontal="center" vertical="center" shrinkToFit="1"/>
    </xf>
    <xf numFmtId="0" fontId="8" fillId="0" borderId="31" xfId="0" applyFont="1" applyBorder="1" applyAlignment="1">
      <alignment horizontal="center" vertical="center" shrinkToFit="1"/>
    </xf>
    <xf numFmtId="0" fontId="8" fillId="3" borderId="1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5" fillId="0" borderId="0" xfId="0" applyFont="1" applyAlignment="1">
      <alignment horizontal="center" vertical="center"/>
    </xf>
    <xf numFmtId="0" fontId="8"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2" borderId="9" xfId="0" applyFont="1" applyFill="1" applyBorder="1" applyAlignment="1">
      <alignment horizontal="left" vertical="center"/>
    </xf>
    <xf numFmtId="0" fontId="8" fillId="4" borderId="7" xfId="0" applyFont="1" applyFill="1" applyBorder="1" applyAlignment="1">
      <alignment horizontal="center" vertical="center"/>
    </xf>
    <xf numFmtId="0" fontId="16" fillId="2" borderId="7" xfId="0" applyFont="1" applyFill="1" applyBorder="1" applyAlignment="1">
      <alignment horizontal="center" vertical="center"/>
    </xf>
    <xf numFmtId="178" fontId="8" fillId="2" borderId="7" xfId="0" applyNumberFormat="1" applyFont="1" applyFill="1" applyBorder="1" applyAlignment="1">
      <alignment horizontal="right" vertical="center"/>
    </xf>
    <xf numFmtId="0" fontId="8" fillId="4" borderId="3" xfId="0" applyFont="1" applyFill="1" applyBorder="1" applyAlignment="1">
      <alignment horizontal="center" vertical="center" textRotation="255"/>
    </xf>
    <xf numFmtId="0" fontId="8" fillId="4" borderId="6" xfId="0" applyFont="1" applyFill="1" applyBorder="1" applyAlignment="1">
      <alignment horizontal="center" vertical="center" textRotation="255"/>
    </xf>
    <xf numFmtId="0" fontId="8" fillId="4" borderId="5" xfId="0" applyFont="1" applyFill="1" applyBorder="1" applyAlignment="1">
      <alignment horizontal="center" vertical="center" textRotation="255"/>
    </xf>
    <xf numFmtId="0" fontId="16" fillId="4"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20" xfId="0" applyFont="1" applyBorder="1" applyAlignment="1">
      <alignment horizontal="left" vertical="center" shrinkToFi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0" borderId="25" xfId="0" applyFont="1" applyBorder="1" applyAlignment="1">
      <alignment horizontal="center" vertical="center" shrinkToFit="1"/>
    </xf>
    <xf numFmtId="0" fontId="8" fillId="0" borderId="32"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0" fillId="0" borderId="56" xfId="0" applyBorder="1" applyAlignment="1">
      <alignment horizontal="center" vertical="center"/>
    </xf>
    <xf numFmtId="0" fontId="8" fillId="0" borderId="61"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19" xfId="0" applyFont="1" applyBorder="1" applyAlignment="1">
      <alignment horizontal="center" vertical="center" wrapText="1" shrinkToFit="1"/>
    </xf>
    <xf numFmtId="0" fontId="8" fillId="0" borderId="20" xfId="0" applyFont="1" applyBorder="1" applyAlignment="1">
      <alignment horizontal="center" vertical="center" shrinkToFit="1"/>
    </xf>
    <xf numFmtId="0" fontId="8" fillId="0" borderId="62" xfId="0" applyFont="1" applyBorder="1" applyAlignment="1">
      <alignment horizontal="center" vertical="center" shrinkToFit="1"/>
    </xf>
    <xf numFmtId="0" fontId="19" fillId="3" borderId="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5515D"/>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350318</xdr:colOff>
      <xdr:row>6</xdr:row>
      <xdr:rowOff>176893</xdr:rowOff>
    </xdr:from>
    <xdr:to>
      <xdr:col>14</xdr:col>
      <xdr:colOff>415635</xdr:colOff>
      <xdr:row>8</xdr:row>
      <xdr:rowOff>173180</xdr:rowOff>
    </xdr:to>
    <xdr:sp macro="" textlink="">
      <xdr:nvSpPr>
        <xdr:cNvPr id="2" name="吹き出し: 四角形 1">
          <a:extLst>
            <a:ext uri="{FF2B5EF4-FFF2-40B4-BE49-F238E27FC236}">
              <a16:creationId xmlns:a16="http://schemas.microsoft.com/office/drawing/2014/main" id="{34E89B7C-393A-4C81-B6DC-6A8E025B9DD4}"/>
            </a:ext>
          </a:extLst>
        </xdr:cNvPr>
        <xdr:cNvSpPr/>
      </xdr:nvSpPr>
      <xdr:spPr>
        <a:xfrm>
          <a:off x="11249639" y="1945822"/>
          <a:ext cx="1126675" cy="595001"/>
        </a:xfrm>
        <a:prstGeom prst="wedgeRectCallout">
          <a:avLst>
            <a:gd name="adj1" fmla="val -5627"/>
            <a:gd name="adj2" fmla="val 83281"/>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提出日を記入</a:t>
          </a:r>
        </a:p>
      </xdr:txBody>
    </xdr:sp>
    <xdr:clientData/>
  </xdr:twoCellAnchor>
  <xdr:twoCellAnchor editAs="oneCell">
    <xdr:from>
      <xdr:col>3</xdr:col>
      <xdr:colOff>204108</xdr:colOff>
      <xdr:row>42</xdr:row>
      <xdr:rowOff>27215</xdr:rowOff>
    </xdr:from>
    <xdr:to>
      <xdr:col>6</xdr:col>
      <xdr:colOff>1007329</xdr:colOff>
      <xdr:row>43</xdr:row>
      <xdr:rowOff>16395</xdr:rowOff>
    </xdr:to>
    <xdr:pic>
      <xdr:nvPicPr>
        <xdr:cNvPr id="4" name="図 3">
          <a:extLst>
            <a:ext uri="{FF2B5EF4-FFF2-40B4-BE49-F238E27FC236}">
              <a16:creationId xmlns:a16="http://schemas.microsoft.com/office/drawing/2014/main" id="{E4220501-548F-4547-8EB2-E0EAD25EF5B5}"/>
            </a:ext>
          </a:extLst>
        </xdr:cNvPr>
        <xdr:cNvPicPr>
          <a:picLocks noChangeAspect="1"/>
        </xdr:cNvPicPr>
      </xdr:nvPicPr>
      <xdr:blipFill>
        <a:blip xmlns:r="http://schemas.openxmlformats.org/officeDocument/2006/relationships" r:embed="rId1"/>
        <a:stretch>
          <a:fillRect/>
        </a:stretch>
      </xdr:blipFill>
      <xdr:spPr>
        <a:xfrm>
          <a:off x="1242333" y="27202040"/>
          <a:ext cx="2851096" cy="474955"/>
        </a:xfrm>
        <a:prstGeom prst="rect">
          <a:avLst/>
        </a:prstGeom>
        <a:ln w="15875">
          <a:solidFill>
            <a:schemeClr val="accent1">
              <a:shade val="1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350318</xdr:colOff>
      <xdr:row>7</xdr:row>
      <xdr:rowOff>68035</xdr:rowOff>
    </xdr:from>
    <xdr:to>
      <xdr:col>14</xdr:col>
      <xdr:colOff>530678</xdr:colOff>
      <xdr:row>8</xdr:row>
      <xdr:rowOff>173180</xdr:rowOff>
    </xdr:to>
    <xdr:sp macro="" textlink="">
      <xdr:nvSpPr>
        <xdr:cNvPr id="2" name="吹き出し: 四角形 1">
          <a:extLst>
            <a:ext uri="{FF2B5EF4-FFF2-40B4-BE49-F238E27FC236}">
              <a16:creationId xmlns:a16="http://schemas.microsoft.com/office/drawing/2014/main" id="{E16F291D-BF04-4823-AB51-CBC7D56F05E2}"/>
            </a:ext>
          </a:extLst>
        </xdr:cNvPr>
        <xdr:cNvSpPr/>
      </xdr:nvSpPr>
      <xdr:spPr>
        <a:xfrm>
          <a:off x="11249639" y="2136321"/>
          <a:ext cx="1241718" cy="404502"/>
        </a:xfrm>
        <a:prstGeom prst="wedgeRectCallout">
          <a:avLst>
            <a:gd name="adj1" fmla="val -45482"/>
            <a:gd name="adj2" fmla="val 78707"/>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提出日を記入</a:t>
          </a:r>
        </a:p>
      </xdr:txBody>
    </xdr:sp>
    <xdr:clientData/>
  </xdr:twoCellAnchor>
  <xdr:twoCellAnchor>
    <xdr:from>
      <xdr:col>11</xdr:col>
      <xdr:colOff>789214</xdr:colOff>
      <xdr:row>16</xdr:row>
      <xdr:rowOff>68036</xdr:rowOff>
    </xdr:from>
    <xdr:to>
      <xdr:col>14</xdr:col>
      <xdr:colOff>462641</xdr:colOff>
      <xdr:row>19</xdr:row>
      <xdr:rowOff>13606</xdr:rowOff>
    </xdr:to>
    <xdr:sp macro="" textlink="">
      <xdr:nvSpPr>
        <xdr:cNvPr id="3" name="テキスト ボックス 2">
          <a:extLst>
            <a:ext uri="{FF2B5EF4-FFF2-40B4-BE49-F238E27FC236}">
              <a16:creationId xmlns:a16="http://schemas.microsoft.com/office/drawing/2014/main" id="{E75BB4A0-CDA1-48DE-BE47-9F6BE7B66C40}"/>
            </a:ext>
          </a:extLst>
        </xdr:cNvPr>
        <xdr:cNvSpPr txBox="1"/>
      </xdr:nvSpPr>
      <xdr:spPr>
        <a:xfrm>
          <a:off x="8953500" y="5497286"/>
          <a:ext cx="3469820" cy="870856"/>
        </a:xfrm>
        <a:prstGeom prst="rect">
          <a:avLst/>
        </a:prstGeom>
        <a:solidFill>
          <a:srgbClr val="F5515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黄色セルのみ入力。</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グレーのセルは自動計算。</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979714</xdr:colOff>
      <xdr:row>22</xdr:row>
      <xdr:rowOff>476250</xdr:rowOff>
    </xdr:from>
    <xdr:to>
      <xdr:col>6</xdr:col>
      <xdr:colOff>922565</xdr:colOff>
      <xdr:row>23</xdr:row>
      <xdr:rowOff>337457</xdr:rowOff>
    </xdr:to>
    <xdr:sp macro="" textlink="">
      <xdr:nvSpPr>
        <xdr:cNvPr id="4" name="吹き出し: 四角形 3">
          <a:extLst>
            <a:ext uri="{FF2B5EF4-FFF2-40B4-BE49-F238E27FC236}">
              <a16:creationId xmlns:a16="http://schemas.microsoft.com/office/drawing/2014/main" id="{97B012EF-9EDE-427A-B3B1-920E62D9EA3A}"/>
            </a:ext>
          </a:extLst>
        </xdr:cNvPr>
        <xdr:cNvSpPr/>
      </xdr:nvSpPr>
      <xdr:spPr>
        <a:xfrm>
          <a:off x="2939143" y="7864929"/>
          <a:ext cx="1072243" cy="473528"/>
        </a:xfrm>
        <a:prstGeom prst="wedgeRectCallout">
          <a:avLst>
            <a:gd name="adj1" fmla="val -71757"/>
            <a:gd name="adj2" fmla="val -64618"/>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リストから機器種別を選択</a:t>
          </a:r>
        </a:p>
      </xdr:txBody>
    </xdr:sp>
    <xdr:clientData/>
  </xdr:twoCellAnchor>
  <xdr:twoCellAnchor>
    <xdr:from>
      <xdr:col>12</xdr:col>
      <xdr:colOff>13607</xdr:colOff>
      <xdr:row>21</xdr:row>
      <xdr:rowOff>462645</xdr:rowOff>
    </xdr:from>
    <xdr:to>
      <xdr:col>14</xdr:col>
      <xdr:colOff>952500</xdr:colOff>
      <xdr:row>29</xdr:row>
      <xdr:rowOff>13608</xdr:rowOff>
    </xdr:to>
    <xdr:sp macro="" textlink="">
      <xdr:nvSpPr>
        <xdr:cNvPr id="6" name="テキスト ボックス 5">
          <a:extLst>
            <a:ext uri="{FF2B5EF4-FFF2-40B4-BE49-F238E27FC236}">
              <a16:creationId xmlns:a16="http://schemas.microsoft.com/office/drawing/2014/main" id="{3A8D249F-75D3-4F7B-BAF9-7F9E8CC35604}"/>
            </a:ext>
          </a:extLst>
        </xdr:cNvPr>
        <xdr:cNvSpPr txBox="1"/>
      </xdr:nvSpPr>
      <xdr:spPr>
        <a:xfrm>
          <a:off x="9620250" y="7361466"/>
          <a:ext cx="3292929" cy="4204606"/>
        </a:xfrm>
        <a:prstGeom prst="rect">
          <a:avLst/>
        </a:prstGeom>
        <a:solidFill>
          <a:srgbClr val="F5515D">
            <a:alpha val="29000"/>
          </a:srgb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380998</xdr:colOff>
      <xdr:row>23</xdr:row>
      <xdr:rowOff>285751</xdr:rowOff>
    </xdr:from>
    <xdr:to>
      <xdr:col>14</xdr:col>
      <xdr:colOff>748391</xdr:colOff>
      <xdr:row>24</xdr:row>
      <xdr:rowOff>598715</xdr:rowOff>
    </xdr:to>
    <xdr:sp macro="" textlink="">
      <xdr:nvSpPr>
        <xdr:cNvPr id="7" name="テキスト ボックス 6">
          <a:extLst>
            <a:ext uri="{FF2B5EF4-FFF2-40B4-BE49-F238E27FC236}">
              <a16:creationId xmlns:a16="http://schemas.microsoft.com/office/drawing/2014/main" id="{6DC3A968-1C59-4360-869A-8A9F750584F7}"/>
            </a:ext>
          </a:extLst>
        </xdr:cNvPr>
        <xdr:cNvSpPr txBox="1"/>
      </xdr:nvSpPr>
      <xdr:spPr>
        <a:xfrm>
          <a:off x="9987641" y="8286751"/>
          <a:ext cx="2721429" cy="9252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赤線の範囲は自動計算のため入力不要です。</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40822</xdr:colOff>
      <xdr:row>21</xdr:row>
      <xdr:rowOff>367393</xdr:rowOff>
    </xdr:from>
    <xdr:to>
      <xdr:col>12</xdr:col>
      <xdr:colOff>895351</xdr:colOff>
      <xdr:row>23</xdr:row>
      <xdr:rowOff>95249</xdr:rowOff>
    </xdr:to>
    <xdr:sp macro="" textlink="">
      <xdr:nvSpPr>
        <xdr:cNvPr id="8" name="吹き出し: 四角形 7">
          <a:extLst>
            <a:ext uri="{FF2B5EF4-FFF2-40B4-BE49-F238E27FC236}">
              <a16:creationId xmlns:a16="http://schemas.microsoft.com/office/drawing/2014/main" id="{2D272F9B-B33A-40F2-938C-180046142D33}"/>
            </a:ext>
          </a:extLst>
        </xdr:cNvPr>
        <xdr:cNvSpPr/>
      </xdr:nvSpPr>
      <xdr:spPr>
        <a:xfrm>
          <a:off x="9647465" y="7266214"/>
          <a:ext cx="854529" cy="830035"/>
        </a:xfrm>
        <a:prstGeom prst="wedgeRectCallout">
          <a:avLst>
            <a:gd name="adj1" fmla="val -78252"/>
            <a:gd name="adj2" fmla="val -3465"/>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単価を入力。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税抜き</a:t>
          </a:r>
        </a:p>
      </xdr:txBody>
    </xdr:sp>
    <xdr:clientData/>
  </xdr:twoCellAnchor>
  <xdr:twoCellAnchor>
    <xdr:from>
      <xdr:col>5</xdr:col>
      <xdr:colOff>408214</xdr:colOff>
      <xdr:row>26</xdr:row>
      <xdr:rowOff>231322</xdr:rowOff>
    </xdr:from>
    <xdr:to>
      <xdr:col>11</xdr:col>
      <xdr:colOff>1170214</xdr:colOff>
      <xdr:row>27</xdr:row>
      <xdr:rowOff>435427</xdr:rowOff>
    </xdr:to>
    <xdr:sp macro="" textlink="">
      <xdr:nvSpPr>
        <xdr:cNvPr id="9" name="テキスト ボックス 8">
          <a:extLst>
            <a:ext uri="{FF2B5EF4-FFF2-40B4-BE49-F238E27FC236}">
              <a16:creationId xmlns:a16="http://schemas.microsoft.com/office/drawing/2014/main" id="{F685B717-3B79-45C4-924B-B2EE18E88C9E}"/>
            </a:ext>
          </a:extLst>
        </xdr:cNvPr>
        <xdr:cNvSpPr txBox="1"/>
      </xdr:nvSpPr>
      <xdr:spPr>
        <a:xfrm>
          <a:off x="2367643" y="10069286"/>
          <a:ext cx="6966857" cy="816427"/>
        </a:xfrm>
        <a:prstGeom prst="rect">
          <a:avLst/>
        </a:prstGeom>
        <a:solidFill>
          <a:srgbClr val="F5515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①～③の３つの機器を入力可能ですが、複数入力する場合は、優先順位の高い順に入力してください。</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1251856</xdr:colOff>
      <xdr:row>19</xdr:row>
      <xdr:rowOff>176893</xdr:rowOff>
    </xdr:from>
    <xdr:to>
      <xdr:col>10</xdr:col>
      <xdr:colOff>625929</xdr:colOff>
      <xdr:row>21</xdr:row>
      <xdr:rowOff>299358</xdr:rowOff>
    </xdr:to>
    <xdr:sp macro="" textlink="">
      <xdr:nvSpPr>
        <xdr:cNvPr id="10" name="吹き出し: 四角形 9">
          <a:extLst>
            <a:ext uri="{FF2B5EF4-FFF2-40B4-BE49-F238E27FC236}">
              <a16:creationId xmlns:a16="http://schemas.microsoft.com/office/drawing/2014/main" id="{CC77D83D-F85D-4469-BF86-4DE183531451}"/>
            </a:ext>
          </a:extLst>
        </xdr:cNvPr>
        <xdr:cNvSpPr/>
      </xdr:nvSpPr>
      <xdr:spPr>
        <a:xfrm>
          <a:off x="4340677" y="6531429"/>
          <a:ext cx="3633109" cy="666750"/>
        </a:xfrm>
        <a:prstGeom prst="wedgeRectCallout">
          <a:avLst>
            <a:gd name="adj1" fmla="val -709"/>
            <a:gd name="adj2" fmla="val 114560"/>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https://www.techno-aids.or.jp/ServiceWelfareGoodsList.php </a:t>
          </a:r>
        </a:p>
        <a:p>
          <a:pPr algn="l"/>
          <a:r>
            <a:rPr kumimoji="1"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から検索。　・リスト選択式</a:t>
          </a:r>
          <a:endParaRPr kumimoji="1" lang="en-US" altLang="ja-JP"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544284</xdr:colOff>
      <xdr:row>23</xdr:row>
      <xdr:rowOff>217713</xdr:rowOff>
    </xdr:from>
    <xdr:to>
      <xdr:col>9</xdr:col>
      <xdr:colOff>555171</xdr:colOff>
      <xdr:row>25</xdr:row>
      <xdr:rowOff>51703</xdr:rowOff>
    </xdr:to>
    <xdr:sp macro="" textlink="">
      <xdr:nvSpPr>
        <xdr:cNvPr id="12" name="吹き出し: 四角形 11">
          <a:extLst>
            <a:ext uri="{FF2B5EF4-FFF2-40B4-BE49-F238E27FC236}">
              <a16:creationId xmlns:a16="http://schemas.microsoft.com/office/drawing/2014/main" id="{A5136FA0-65F0-4BEC-ABC7-A1B864E873E1}"/>
            </a:ext>
          </a:extLst>
        </xdr:cNvPr>
        <xdr:cNvSpPr/>
      </xdr:nvSpPr>
      <xdr:spPr>
        <a:xfrm>
          <a:off x="6218463" y="8218713"/>
          <a:ext cx="854529" cy="1058633"/>
        </a:xfrm>
        <a:prstGeom prst="wedgeRectCallout">
          <a:avLst>
            <a:gd name="adj1" fmla="val 104870"/>
            <a:gd name="adj2" fmla="val -39066"/>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付帯経費のみ</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経費の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合計</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税抜き</a:t>
          </a:r>
        </a:p>
      </xdr:txBody>
    </xdr:sp>
    <xdr:clientData/>
  </xdr:twoCellAnchor>
  <xdr:twoCellAnchor>
    <xdr:from>
      <xdr:col>5</xdr:col>
      <xdr:colOff>489856</xdr:colOff>
      <xdr:row>23</xdr:row>
      <xdr:rowOff>326572</xdr:rowOff>
    </xdr:from>
    <xdr:to>
      <xdr:col>8</xdr:col>
      <xdr:colOff>258534</xdr:colOff>
      <xdr:row>24</xdr:row>
      <xdr:rowOff>13609</xdr:rowOff>
    </xdr:to>
    <xdr:sp macro="" textlink="">
      <xdr:nvSpPr>
        <xdr:cNvPr id="13" name="吹き出し: 四角形 12">
          <a:extLst>
            <a:ext uri="{FF2B5EF4-FFF2-40B4-BE49-F238E27FC236}">
              <a16:creationId xmlns:a16="http://schemas.microsoft.com/office/drawing/2014/main" id="{E11F21F7-E6C0-4847-881C-7032BA593812}"/>
            </a:ext>
          </a:extLst>
        </xdr:cNvPr>
        <xdr:cNvSpPr/>
      </xdr:nvSpPr>
      <xdr:spPr>
        <a:xfrm>
          <a:off x="2449285" y="8327572"/>
          <a:ext cx="3483428" cy="299358"/>
        </a:xfrm>
        <a:prstGeom prst="wedgeRectCallout">
          <a:avLst>
            <a:gd name="adj1" fmla="val -69996"/>
            <a:gd name="adj2" fmla="val -52675"/>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情報端末、環境整備工事費、取付費、送料など</a:t>
          </a:r>
        </a:p>
      </xdr:txBody>
    </xdr:sp>
    <xdr:clientData/>
  </xdr:twoCellAnchor>
  <xdr:twoCellAnchor>
    <xdr:from>
      <xdr:col>7</xdr:col>
      <xdr:colOff>95250</xdr:colOff>
      <xdr:row>33</xdr:row>
      <xdr:rowOff>136069</xdr:rowOff>
    </xdr:from>
    <xdr:to>
      <xdr:col>8</xdr:col>
      <xdr:colOff>721178</xdr:colOff>
      <xdr:row>34</xdr:row>
      <xdr:rowOff>217713</xdr:rowOff>
    </xdr:to>
    <xdr:sp macro="" textlink="">
      <xdr:nvSpPr>
        <xdr:cNvPr id="14" name="吹き出し: 四角形 13">
          <a:extLst>
            <a:ext uri="{FF2B5EF4-FFF2-40B4-BE49-F238E27FC236}">
              <a16:creationId xmlns:a16="http://schemas.microsoft.com/office/drawing/2014/main" id="{10FA0CC7-A4C4-4DC3-A244-10084678BFC4}"/>
            </a:ext>
          </a:extLst>
        </xdr:cNvPr>
        <xdr:cNvSpPr/>
      </xdr:nvSpPr>
      <xdr:spPr>
        <a:xfrm>
          <a:off x="4476750" y="13334998"/>
          <a:ext cx="1918607" cy="693965"/>
        </a:xfrm>
        <a:prstGeom prst="wedgeRectCallout">
          <a:avLst>
            <a:gd name="adj1" fmla="val 37117"/>
            <a:gd name="adj2" fmla="val -107333"/>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hlinkClick xmlns:r="http://schemas.openxmlformats.org/officeDocument/2006/relationships" r:id=""/>
            </a:rPr>
            <a:t>介護テクノロジーの利用促進｜厚生労働省</a:t>
          </a:r>
          <a:r>
            <a:rPr kumimoji="1"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から検索。　</a:t>
          </a:r>
          <a:endParaRPr kumimoji="1" lang="en-US" altLang="ja-JP"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176893</xdr:colOff>
      <xdr:row>33</xdr:row>
      <xdr:rowOff>272143</xdr:rowOff>
    </xdr:from>
    <xdr:to>
      <xdr:col>6</xdr:col>
      <xdr:colOff>666751</xdr:colOff>
      <xdr:row>34</xdr:row>
      <xdr:rowOff>133350</xdr:rowOff>
    </xdr:to>
    <xdr:sp macro="" textlink="">
      <xdr:nvSpPr>
        <xdr:cNvPr id="15" name="吹き出し: 四角形 14">
          <a:extLst>
            <a:ext uri="{FF2B5EF4-FFF2-40B4-BE49-F238E27FC236}">
              <a16:creationId xmlns:a16="http://schemas.microsoft.com/office/drawing/2014/main" id="{458E43E9-239E-4740-BEED-17DC5F8D479C}"/>
            </a:ext>
          </a:extLst>
        </xdr:cNvPr>
        <xdr:cNvSpPr/>
      </xdr:nvSpPr>
      <xdr:spPr>
        <a:xfrm>
          <a:off x="2136322" y="13471072"/>
          <a:ext cx="1619250" cy="473528"/>
        </a:xfrm>
        <a:prstGeom prst="wedgeRectCallout">
          <a:avLst>
            <a:gd name="adj1" fmla="val -70076"/>
            <a:gd name="adj2" fmla="val -47377"/>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ＰＣ、タブレット、携帯等種別は問わない</a:t>
          </a:r>
        </a:p>
      </xdr:txBody>
    </xdr:sp>
    <xdr:clientData/>
  </xdr:twoCellAnchor>
  <xdr:twoCellAnchor>
    <xdr:from>
      <xdr:col>5</xdr:col>
      <xdr:colOff>95248</xdr:colOff>
      <xdr:row>34</xdr:row>
      <xdr:rowOff>530676</xdr:rowOff>
    </xdr:from>
    <xdr:to>
      <xdr:col>9</xdr:col>
      <xdr:colOff>435429</xdr:colOff>
      <xdr:row>36</xdr:row>
      <xdr:rowOff>68034</xdr:rowOff>
    </xdr:to>
    <xdr:sp macro="" textlink="">
      <xdr:nvSpPr>
        <xdr:cNvPr id="16" name="吹き出し: 四角形 15">
          <a:extLst>
            <a:ext uri="{FF2B5EF4-FFF2-40B4-BE49-F238E27FC236}">
              <a16:creationId xmlns:a16="http://schemas.microsoft.com/office/drawing/2014/main" id="{B318A425-AB25-4672-8A27-77660B37182E}"/>
            </a:ext>
          </a:extLst>
        </xdr:cNvPr>
        <xdr:cNvSpPr/>
      </xdr:nvSpPr>
      <xdr:spPr>
        <a:xfrm>
          <a:off x="2054677" y="14341926"/>
          <a:ext cx="4898573" cy="762001"/>
        </a:xfrm>
        <a:prstGeom prst="wedgeRectCallout">
          <a:avLst>
            <a:gd name="adj1" fmla="val -57513"/>
            <a:gd name="adj2" fmla="val 21861"/>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導入前後に行うベンダーによるサポート費用等を想定。</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保守料・ライセンス費用は令和</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年度中に支払う金額に限り補助対象を想定。</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通信費は補助対象外。 </a:t>
          </a:r>
        </a:p>
        <a:p>
          <a:pPr algn="l"/>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285750</xdr:colOff>
      <xdr:row>55</xdr:row>
      <xdr:rowOff>272143</xdr:rowOff>
    </xdr:from>
    <xdr:to>
      <xdr:col>11</xdr:col>
      <xdr:colOff>693964</xdr:colOff>
      <xdr:row>57</xdr:row>
      <xdr:rowOff>122464</xdr:rowOff>
    </xdr:to>
    <xdr:sp macro="" textlink="">
      <xdr:nvSpPr>
        <xdr:cNvPr id="17" name="吹き出し: 四角形 16">
          <a:extLst>
            <a:ext uri="{FF2B5EF4-FFF2-40B4-BE49-F238E27FC236}">
              <a16:creationId xmlns:a16="http://schemas.microsoft.com/office/drawing/2014/main" id="{10EAA617-8EAD-4898-B084-EB196A2D0C94}"/>
            </a:ext>
          </a:extLst>
        </xdr:cNvPr>
        <xdr:cNvSpPr/>
      </xdr:nvSpPr>
      <xdr:spPr>
        <a:xfrm>
          <a:off x="3374571" y="19771179"/>
          <a:ext cx="5483679" cy="830035"/>
        </a:xfrm>
        <a:prstGeom prst="wedgeRectCallout">
          <a:avLst>
            <a:gd name="adj1" fmla="val -60027"/>
            <a:gd name="adj2" fmla="val -11247"/>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「介護業務支援」（介護ソフトに限らない）と</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a:p>
          <a:pPr algn="l"/>
          <a:r>
            <a:rPr kumimoji="1" lang="ja-JP" altLang="ja-JP" sz="11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「介護業務支援」</a:t>
          </a:r>
          <a:r>
            <a:rPr kumimoji="1" lang="ja-JP" altLang="en-US" sz="11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連動する機器（見守り機器や「介護業務支援」に該当する機器）</a:t>
          </a:r>
          <a:endParaRPr kumimoji="1" lang="en-US" altLang="ja-JP" sz="11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を</a:t>
          </a:r>
          <a:r>
            <a:rPr kumimoji="1" lang="ja-JP" altLang="en-US" sz="1100" b="1"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一緒に</a:t>
          </a:r>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導入する場合のみ対象。</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a:p>
          <a:pPr algn="l"/>
          <a:r>
            <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a:t>
          </a:r>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この場合に、通信環境整備費用も併せて補助可能。</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54428</xdr:colOff>
      <xdr:row>60</xdr:row>
      <xdr:rowOff>340178</xdr:rowOff>
    </xdr:from>
    <xdr:to>
      <xdr:col>9</xdr:col>
      <xdr:colOff>525730</xdr:colOff>
      <xdr:row>62</xdr:row>
      <xdr:rowOff>391887</xdr:rowOff>
    </xdr:to>
    <xdr:sp macro="" textlink="">
      <xdr:nvSpPr>
        <xdr:cNvPr id="18" name="吹き出し: 四角形 17">
          <a:extLst>
            <a:ext uri="{FF2B5EF4-FFF2-40B4-BE49-F238E27FC236}">
              <a16:creationId xmlns:a16="http://schemas.microsoft.com/office/drawing/2014/main" id="{CE56EAB9-FAD1-4433-A54C-33A041372EF9}"/>
            </a:ext>
          </a:extLst>
        </xdr:cNvPr>
        <xdr:cNvSpPr/>
      </xdr:nvSpPr>
      <xdr:spPr>
        <a:xfrm>
          <a:off x="5728607" y="22125214"/>
          <a:ext cx="1314944" cy="1276352"/>
        </a:xfrm>
        <a:prstGeom prst="wedgeRectCallout">
          <a:avLst>
            <a:gd name="adj1" fmla="val -10228"/>
            <a:gd name="adj2" fmla="val -81846"/>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hlinkClick xmlns:r="http://schemas.openxmlformats.org/officeDocument/2006/relationships" r:id=""/>
            </a:rPr>
            <a:t>各種資料 </a:t>
          </a:r>
          <a:r>
            <a:rPr lang="en-US" altLang="ja-JP" sz="1000">
              <a:hlinkClick xmlns:r="http://schemas.openxmlformats.org/officeDocument/2006/relationships" r:id=""/>
            </a:rPr>
            <a:t>| </a:t>
          </a:r>
          <a:r>
            <a:rPr lang="ja-JP" altLang="en-US" sz="1000">
              <a:hlinkClick xmlns:r="http://schemas.openxmlformats.org/officeDocument/2006/relationships" r:id=""/>
            </a:rPr>
            <a:t>ケアプランデータ連携システムーヘルプデスクサポートサイト</a:t>
          </a:r>
          <a:endParaRPr lang="en-US" altLang="ja-JP" sz="1000"/>
        </a:p>
        <a:p>
          <a:pPr algn="l"/>
          <a:r>
            <a:rPr kumimoji="1"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から対応状況を確認すること。</a:t>
          </a:r>
          <a:endParaRPr kumimoji="1" lang="en-US" altLang="ja-JP" sz="10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108855</xdr:colOff>
      <xdr:row>59</xdr:row>
      <xdr:rowOff>40822</xdr:rowOff>
    </xdr:from>
    <xdr:to>
      <xdr:col>7</xdr:col>
      <xdr:colOff>136071</xdr:colOff>
      <xdr:row>59</xdr:row>
      <xdr:rowOff>530679</xdr:rowOff>
    </xdr:to>
    <xdr:sp macro="" textlink="">
      <xdr:nvSpPr>
        <xdr:cNvPr id="19" name="吹き出し: 四角形 18">
          <a:extLst>
            <a:ext uri="{FF2B5EF4-FFF2-40B4-BE49-F238E27FC236}">
              <a16:creationId xmlns:a16="http://schemas.microsoft.com/office/drawing/2014/main" id="{A205DE0D-BA0A-4D4C-A568-AF07E0EBE784}"/>
            </a:ext>
          </a:extLst>
        </xdr:cNvPr>
        <xdr:cNvSpPr/>
      </xdr:nvSpPr>
      <xdr:spPr>
        <a:xfrm>
          <a:off x="2068284" y="21213536"/>
          <a:ext cx="2449287" cy="489857"/>
        </a:xfrm>
        <a:prstGeom prst="wedgeRectCallout">
          <a:avLst>
            <a:gd name="adj1" fmla="val -69033"/>
            <a:gd name="adj2" fmla="val 18466"/>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「介護業務支援」の項目で本事業の主たる機器を記載。</a:t>
          </a:r>
        </a:p>
      </xdr:txBody>
    </xdr:sp>
    <xdr:clientData/>
  </xdr:twoCellAnchor>
  <xdr:twoCellAnchor>
    <xdr:from>
      <xdr:col>5</xdr:col>
      <xdr:colOff>176892</xdr:colOff>
      <xdr:row>64</xdr:row>
      <xdr:rowOff>149679</xdr:rowOff>
    </xdr:from>
    <xdr:to>
      <xdr:col>10</xdr:col>
      <xdr:colOff>272143</xdr:colOff>
      <xdr:row>66</xdr:row>
      <xdr:rowOff>136071</xdr:rowOff>
    </xdr:to>
    <xdr:sp macro="" textlink="">
      <xdr:nvSpPr>
        <xdr:cNvPr id="21" name="吹き出し: 四角形 20">
          <a:extLst>
            <a:ext uri="{FF2B5EF4-FFF2-40B4-BE49-F238E27FC236}">
              <a16:creationId xmlns:a16="http://schemas.microsoft.com/office/drawing/2014/main" id="{852C08AE-16E7-406A-9C68-3E16A0BF2FD6}"/>
            </a:ext>
          </a:extLst>
        </xdr:cNvPr>
        <xdr:cNvSpPr/>
      </xdr:nvSpPr>
      <xdr:spPr>
        <a:xfrm>
          <a:off x="2136321" y="24139072"/>
          <a:ext cx="5483679" cy="680356"/>
        </a:xfrm>
        <a:prstGeom prst="wedgeRectCallout">
          <a:avLst>
            <a:gd name="adj1" fmla="val -65734"/>
            <a:gd name="adj2" fmla="val -65345"/>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コンサルティング会社等による業務改善支援・</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a:p>
          <a:pPr algn="l"/>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介護生産性向上総合相談センター等による業務改善支援（</a:t>
          </a:r>
          <a:r>
            <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a:t>
          </a:r>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）に要した経費が対象。</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a:p>
          <a:pPr algn="l"/>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a:t>
          </a:r>
          <a:r>
            <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a:t>
          </a:r>
          <a:r>
            <a:rPr kumimoji="1"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rPr>
            <a:t>）センターにおいて実施する場合は、事業者負担が発生しないように実施を予定。</a:t>
          </a:r>
          <a:endParaRPr kumimoji="1"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775605</xdr:colOff>
      <xdr:row>52</xdr:row>
      <xdr:rowOff>312964</xdr:rowOff>
    </xdr:from>
    <xdr:to>
      <xdr:col>9</xdr:col>
      <xdr:colOff>299356</xdr:colOff>
      <xdr:row>53</xdr:row>
      <xdr:rowOff>174171</xdr:rowOff>
    </xdr:to>
    <xdr:sp macro="" textlink="">
      <xdr:nvSpPr>
        <xdr:cNvPr id="5" name="吹き出し: 四角形 4">
          <a:extLst>
            <a:ext uri="{FF2B5EF4-FFF2-40B4-BE49-F238E27FC236}">
              <a16:creationId xmlns:a16="http://schemas.microsoft.com/office/drawing/2014/main" id="{2E44C2CF-5DE3-4FD4-819C-F051922E2A2B}"/>
            </a:ext>
          </a:extLst>
        </xdr:cNvPr>
        <xdr:cNvSpPr/>
      </xdr:nvSpPr>
      <xdr:spPr>
        <a:xfrm>
          <a:off x="2735034" y="18097500"/>
          <a:ext cx="4082143" cy="473528"/>
        </a:xfrm>
        <a:prstGeom prst="wedgeRectCallout">
          <a:avLst>
            <a:gd name="adj1" fmla="val -70076"/>
            <a:gd name="adj2" fmla="val -47377"/>
          </a:avLst>
        </a:prstGeom>
        <a:solidFill>
          <a:srgbClr val="F5515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バックオフィスソフトについては、上限額の算定方法が異なるため、こちらに入力すること。</a:t>
          </a:r>
        </a:p>
      </xdr:txBody>
    </xdr:sp>
    <xdr:clientData/>
  </xdr:twoCellAnchor>
  <xdr:twoCellAnchor editAs="oneCell">
    <xdr:from>
      <xdr:col>3</xdr:col>
      <xdr:colOff>204108</xdr:colOff>
      <xdr:row>42</xdr:row>
      <xdr:rowOff>27215</xdr:rowOff>
    </xdr:from>
    <xdr:to>
      <xdr:col>6</xdr:col>
      <xdr:colOff>1007329</xdr:colOff>
      <xdr:row>43</xdr:row>
      <xdr:rowOff>16395</xdr:rowOff>
    </xdr:to>
    <xdr:pic>
      <xdr:nvPicPr>
        <xdr:cNvPr id="20" name="図 19">
          <a:extLst>
            <a:ext uri="{FF2B5EF4-FFF2-40B4-BE49-F238E27FC236}">
              <a16:creationId xmlns:a16="http://schemas.microsoft.com/office/drawing/2014/main" id="{1BF09A01-3C80-4112-95C0-91C11A0990DA}"/>
            </a:ext>
          </a:extLst>
        </xdr:cNvPr>
        <xdr:cNvPicPr>
          <a:picLocks noChangeAspect="1"/>
        </xdr:cNvPicPr>
      </xdr:nvPicPr>
      <xdr:blipFill>
        <a:blip xmlns:r="http://schemas.openxmlformats.org/officeDocument/2006/relationships" r:embed="rId1"/>
        <a:stretch>
          <a:fillRect/>
        </a:stretch>
      </xdr:blipFill>
      <xdr:spPr>
        <a:xfrm>
          <a:off x="1242333" y="17515115"/>
          <a:ext cx="2851096" cy="474955"/>
        </a:xfrm>
        <a:prstGeom prst="rect">
          <a:avLst/>
        </a:prstGeom>
        <a:ln w="15875">
          <a:solidFill>
            <a:schemeClr val="accent1">
              <a:shade val="15000"/>
            </a:schemeClr>
          </a:solidFill>
        </a:ln>
      </xdr:spPr>
    </xdr:pic>
    <xdr:clientData/>
  </xdr:twoCellAnchor>
  <xdr:twoCellAnchor>
    <xdr:from>
      <xdr:col>12</xdr:col>
      <xdr:colOff>0</xdr:colOff>
      <xdr:row>45</xdr:row>
      <xdr:rowOff>299357</xdr:rowOff>
    </xdr:from>
    <xdr:to>
      <xdr:col>14</xdr:col>
      <xdr:colOff>938893</xdr:colOff>
      <xdr:row>62</xdr:row>
      <xdr:rowOff>462642</xdr:rowOff>
    </xdr:to>
    <xdr:sp macro="" textlink="">
      <xdr:nvSpPr>
        <xdr:cNvPr id="23" name="テキスト ボックス 22">
          <a:extLst>
            <a:ext uri="{FF2B5EF4-FFF2-40B4-BE49-F238E27FC236}">
              <a16:creationId xmlns:a16="http://schemas.microsoft.com/office/drawing/2014/main" id="{D0FCA4B1-BEA6-46FA-8467-2F14772C7650}"/>
            </a:ext>
          </a:extLst>
        </xdr:cNvPr>
        <xdr:cNvSpPr txBox="1"/>
      </xdr:nvSpPr>
      <xdr:spPr>
        <a:xfrm>
          <a:off x="9606643" y="19743964"/>
          <a:ext cx="3292929" cy="8871857"/>
        </a:xfrm>
        <a:prstGeom prst="rect">
          <a:avLst/>
        </a:prstGeom>
        <a:solidFill>
          <a:srgbClr val="F5515D">
            <a:alpha val="29000"/>
          </a:srgb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353786</xdr:colOff>
      <xdr:row>53</xdr:row>
      <xdr:rowOff>503464</xdr:rowOff>
    </xdr:from>
    <xdr:to>
      <xdr:col>14</xdr:col>
      <xdr:colOff>721179</xdr:colOff>
      <xdr:row>55</xdr:row>
      <xdr:rowOff>326570</xdr:rowOff>
    </xdr:to>
    <xdr:sp macro="" textlink="">
      <xdr:nvSpPr>
        <xdr:cNvPr id="11" name="テキスト ボックス 10">
          <a:extLst>
            <a:ext uri="{FF2B5EF4-FFF2-40B4-BE49-F238E27FC236}">
              <a16:creationId xmlns:a16="http://schemas.microsoft.com/office/drawing/2014/main" id="{33E24640-5DBF-42B0-BCF1-025A5ED798AC}"/>
            </a:ext>
          </a:extLst>
        </xdr:cNvPr>
        <xdr:cNvSpPr txBox="1"/>
      </xdr:nvSpPr>
      <xdr:spPr>
        <a:xfrm>
          <a:off x="9960429" y="24043821"/>
          <a:ext cx="2721429" cy="9252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赤線の範囲は自動計算のため入力不要です。</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xdr:colOff>
      <xdr:row>33</xdr:row>
      <xdr:rowOff>13607</xdr:rowOff>
    </xdr:from>
    <xdr:to>
      <xdr:col>15</xdr:col>
      <xdr:colOff>1</xdr:colOff>
      <xdr:row>36</xdr:row>
      <xdr:rowOff>476250</xdr:rowOff>
    </xdr:to>
    <xdr:sp macro="" textlink="">
      <xdr:nvSpPr>
        <xdr:cNvPr id="25" name="テキスト ボックス 24">
          <a:extLst>
            <a:ext uri="{FF2B5EF4-FFF2-40B4-BE49-F238E27FC236}">
              <a16:creationId xmlns:a16="http://schemas.microsoft.com/office/drawing/2014/main" id="{E9FCD5B5-D509-4D0A-8547-E6303F55BB64}"/>
            </a:ext>
          </a:extLst>
        </xdr:cNvPr>
        <xdr:cNvSpPr txBox="1"/>
      </xdr:nvSpPr>
      <xdr:spPr>
        <a:xfrm>
          <a:off x="9606644" y="13212536"/>
          <a:ext cx="3333750" cy="2299607"/>
        </a:xfrm>
        <a:prstGeom prst="rect">
          <a:avLst/>
        </a:prstGeom>
        <a:solidFill>
          <a:srgbClr val="F5515D">
            <a:alpha val="29000"/>
          </a:srgb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13607</xdr:colOff>
      <xdr:row>32</xdr:row>
      <xdr:rowOff>0</xdr:rowOff>
    </xdr:from>
    <xdr:to>
      <xdr:col>15</xdr:col>
      <xdr:colOff>0</xdr:colOff>
      <xdr:row>33</xdr:row>
      <xdr:rowOff>13607</xdr:rowOff>
    </xdr:to>
    <xdr:sp macro="" textlink="">
      <xdr:nvSpPr>
        <xdr:cNvPr id="26" name="テキスト ボックス 25">
          <a:extLst>
            <a:ext uri="{FF2B5EF4-FFF2-40B4-BE49-F238E27FC236}">
              <a16:creationId xmlns:a16="http://schemas.microsoft.com/office/drawing/2014/main" id="{5F54768A-6F4C-4E46-B77E-89A6A3F75327}"/>
            </a:ext>
          </a:extLst>
        </xdr:cNvPr>
        <xdr:cNvSpPr txBox="1"/>
      </xdr:nvSpPr>
      <xdr:spPr>
        <a:xfrm>
          <a:off x="10912928" y="12586607"/>
          <a:ext cx="2027465" cy="625929"/>
        </a:xfrm>
        <a:prstGeom prst="rect">
          <a:avLst/>
        </a:prstGeom>
        <a:solidFill>
          <a:srgbClr val="F5515D">
            <a:alpha val="29000"/>
          </a:srgb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1279071</xdr:colOff>
      <xdr:row>66</xdr:row>
      <xdr:rowOff>1</xdr:rowOff>
    </xdr:from>
    <xdr:to>
      <xdr:col>14</xdr:col>
      <xdr:colOff>952500</xdr:colOff>
      <xdr:row>68</xdr:row>
      <xdr:rowOff>0</xdr:rowOff>
    </xdr:to>
    <xdr:sp macro="" textlink="">
      <xdr:nvSpPr>
        <xdr:cNvPr id="27" name="テキスト ボックス 26">
          <a:extLst>
            <a:ext uri="{FF2B5EF4-FFF2-40B4-BE49-F238E27FC236}">
              <a16:creationId xmlns:a16="http://schemas.microsoft.com/office/drawing/2014/main" id="{D03497AC-94DF-4D54-9880-C3F56EF24C2C}"/>
            </a:ext>
          </a:extLst>
        </xdr:cNvPr>
        <xdr:cNvSpPr txBox="1"/>
      </xdr:nvSpPr>
      <xdr:spPr>
        <a:xfrm>
          <a:off x="10885714" y="29826858"/>
          <a:ext cx="2027465" cy="1102178"/>
        </a:xfrm>
        <a:prstGeom prst="rect">
          <a:avLst/>
        </a:prstGeom>
        <a:solidFill>
          <a:srgbClr val="F5515D">
            <a:alpha val="29000"/>
          </a:srgb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544286</xdr:colOff>
      <xdr:row>1</xdr:row>
      <xdr:rowOff>136071</xdr:rowOff>
    </xdr:from>
    <xdr:to>
      <xdr:col>14</xdr:col>
      <xdr:colOff>680357</xdr:colOff>
      <xdr:row>4</xdr:row>
      <xdr:rowOff>122465</xdr:rowOff>
    </xdr:to>
    <xdr:sp macro="" textlink="">
      <xdr:nvSpPr>
        <xdr:cNvPr id="24" name="正方形/長方形 23">
          <a:extLst>
            <a:ext uri="{FF2B5EF4-FFF2-40B4-BE49-F238E27FC236}">
              <a16:creationId xmlns:a16="http://schemas.microsoft.com/office/drawing/2014/main" id="{C9440A13-BFC9-D18A-8DCC-D0DE4B43C0A9}"/>
            </a:ext>
          </a:extLst>
        </xdr:cNvPr>
        <xdr:cNvSpPr/>
      </xdr:nvSpPr>
      <xdr:spPr>
        <a:xfrm>
          <a:off x="10150929" y="476250"/>
          <a:ext cx="2490107" cy="8164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記入例</a:t>
          </a:r>
        </a:p>
      </xdr:txBody>
    </xdr:sp>
    <xdr:clientData/>
  </xdr:twoCellAnchor>
  <xdr:twoCellAnchor>
    <xdr:from>
      <xdr:col>6</xdr:col>
      <xdr:colOff>1211038</xdr:colOff>
      <xdr:row>48</xdr:row>
      <xdr:rowOff>421821</xdr:rowOff>
    </xdr:from>
    <xdr:to>
      <xdr:col>13</xdr:col>
      <xdr:colOff>367395</xdr:colOff>
      <xdr:row>52</xdr:row>
      <xdr:rowOff>217714</xdr:rowOff>
    </xdr:to>
    <xdr:sp macro="" textlink="">
      <xdr:nvSpPr>
        <xdr:cNvPr id="22" name="テキスト ボックス 21">
          <a:extLst>
            <a:ext uri="{FF2B5EF4-FFF2-40B4-BE49-F238E27FC236}">
              <a16:creationId xmlns:a16="http://schemas.microsoft.com/office/drawing/2014/main" id="{17091880-11BC-4D82-A19B-1AB73EDEA15D}"/>
            </a:ext>
          </a:extLst>
        </xdr:cNvPr>
        <xdr:cNvSpPr txBox="1"/>
      </xdr:nvSpPr>
      <xdr:spPr>
        <a:xfrm>
          <a:off x="4299859" y="20410714"/>
          <a:ext cx="6966857" cy="2245179"/>
        </a:xfrm>
        <a:prstGeom prst="rect">
          <a:avLst/>
        </a:prstGeom>
        <a:solidFill>
          <a:srgbClr val="F5515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TAIS</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」に掲載されていない機器で、上記アの介護テクノロジーと機能等が同水準と実施主体が判断した機器等 </a:t>
          </a:r>
        </a:p>
        <a:p>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介護従事者の身体的負担の軽減や、間接業務時間の削減等の業務の効率化など、介護従事者が継続して就労するための職場環境整備として有効であり、介護サービスの質の向上につながると実施主体が判断した機器等 </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が対象。個別判断となります。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5E910-7AC7-40AC-8022-94A3AAE9028A}">
  <sheetPr>
    <pageSetUpPr fitToPage="1"/>
  </sheetPr>
  <dimension ref="A2:P101"/>
  <sheetViews>
    <sheetView tabSelected="1" view="pageBreakPreview" zoomScale="70" zoomScaleNormal="100" zoomScaleSheetLayoutView="70" workbookViewId="0">
      <selection activeCell="E14" sqref="E14:K14"/>
    </sheetView>
  </sheetViews>
  <sheetFormatPr defaultColWidth="9" defaultRowHeight="27" customHeight="1" x14ac:dyDescent="0.4"/>
  <cols>
    <col min="1" max="1" width="3" style="1" customWidth="1"/>
    <col min="2" max="2" width="5.375" style="1" customWidth="1"/>
    <col min="3" max="3" width="5.25" style="1" customWidth="1"/>
    <col min="4" max="4" width="7.25" style="1" customWidth="1"/>
    <col min="5" max="5" width="4.875" style="1" customWidth="1"/>
    <col min="6" max="6" width="14.75" style="1" customWidth="1"/>
    <col min="7" max="7" width="16.875" style="1" customWidth="1"/>
    <col min="8" max="8" width="17" style="1" customWidth="1"/>
    <col min="9" max="9" width="11.125" style="1" customWidth="1"/>
    <col min="10" max="10" width="10.875" style="1" customWidth="1"/>
    <col min="11" max="11" width="10.75" style="1" customWidth="1"/>
    <col min="12" max="12" width="19" style="1" customWidth="1"/>
    <col min="13" max="13" width="17" style="1" customWidth="1"/>
    <col min="14" max="14" width="13.875" style="1" customWidth="1"/>
    <col min="15" max="15" width="12.875" style="1" customWidth="1"/>
    <col min="16" max="16" width="15.625" style="1" customWidth="1"/>
    <col min="17" max="16384" width="9" style="1"/>
  </cols>
  <sheetData>
    <row r="2" spans="2:15" ht="18" customHeight="1" x14ac:dyDescent="0.4">
      <c r="B2" s="8" t="s">
        <v>39</v>
      </c>
      <c r="C2" s="9"/>
      <c r="D2" s="9"/>
      <c r="E2" s="9"/>
      <c r="F2" s="9"/>
      <c r="G2" s="9"/>
      <c r="H2" s="9"/>
      <c r="I2" s="9"/>
      <c r="J2" s="9"/>
      <c r="K2" s="9"/>
      <c r="L2" s="9"/>
      <c r="M2" s="9"/>
      <c r="N2" s="9"/>
      <c r="O2" s="9"/>
    </row>
    <row r="3" spans="2:15" ht="24" customHeight="1" x14ac:dyDescent="0.4">
      <c r="B3" s="10" t="s">
        <v>64</v>
      </c>
      <c r="C3" s="10"/>
      <c r="D3" s="10"/>
      <c r="E3" s="10"/>
      <c r="F3" s="10"/>
      <c r="G3" s="10"/>
      <c r="H3" s="10"/>
      <c r="I3" s="10"/>
      <c r="J3" s="10"/>
      <c r="K3" s="9"/>
      <c r="L3" s="9"/>
      <c r="M3" s="9"/>
      <c r="N3" s="9"/>
      <c r="O3" s="9"/>
    </row>
    <row r="4" spans="2:15" ht="24" customHeight="1" x14ac:dyDescent="0.4">
      <c r="B4" s="10" t="s">
        <v>65</v>
      </c>
      <c r="C4" s="10"/>
      <c r="D4" s="10"/>
      <c r="E4" s="10"/>
      <c r="F4" s="10"/>
      <c r="G4" s="10"/>
      <c r="H4" s="10"/>
      <c r="I4" s="10"/>
      <c r="J4" s="10"/>
      <c r="K4" s="9"/>
      <c r="L4" s="9"/>
      <c r="M4" s="9"/>
      <c r="N4" s="9"/>
      <c r="O4" s="9"/>
    </row>
    <row r="5" spans="2:15" ht="24" customHeight="1" x14ac:dyDescent="0.4">
      <c r="B5" s="10" t="s">
        <v>66</v>
      </c>
      <c r="C5" s="10"/>
      <c r="D5" s="10"/>
      <c r="E5" s="10"/>
      <c r="F5" s="10"/>
      <c r="G5" s="10"/>
      <c r="H5" s="10"/>
      <c r="I5" s="10"/>
      <c r="J5" s="10"/>
      <c r="K5" s="9"/>
      <c r="L5" s="9"/>
      <c r="M5" s="9"/>
      <c r="N5" s="9"/>
      <c r="O5" s="9"/>
    </row>
    <row r="6" spans="2:15" ht="24" customHeight="1" x14ac:dyDescent="0.4">
      <c r="B6" s="10" t="s">
        <v>69</v>
      </c>
      <c r="C6" s="10"/>
      <c r="D6" s="10"/>
      <c r="E6" s="10"/>
      <c r="F6" s="10"/>
      <c r="G6" s="10"/>
      <c r="H6" s="10"/>
      <c r="I6" s="10"/>
      <c r="J6" s="10"/>
      <c r="K6" s="9"/>
      <c r="L6" s="9"/>
      <c r="M6" s="9"/>
      <c r="N6" s="9"/>
      <c r="O6" s="9"/>
    </row>
    <row r="7" spans="2:15" ht="24" customHeight="1" x14ac:dyDescent="0.4">
      <c r="B7" s="8" t="s">
        <v>57</v>
      </c>
      <c r="C7" s="10"/>
      <c r="D7" s="10"/>
      <c r="E7" s="10"/>
      <c r="F7" s="10"/>
      <c r="G7" s="10"/>
      <c r="H7" s="10"/>
      <c r="I7" s="10"/>
      <c r="J7" s="10"/>
      <c r="K7" s="9"/>
      <c r="L7" s="9"/>
      <c r="M7" s="9"/>
      <c r="N7" s="9"/>
      <c r="O7" s="9"/>
    </row>
    <row r="8" spans="2:15" ht="24" customHeight="1" x14ac:dyDescent="0.4">
      <c r="B8" s="10" t="s">
        <v>119</v>
      </c>
      <c r="C8" s="10"/>
      <c r="D8" s="10"/>
      <c r="E8" s="10"/>
      <c r="F8" s="10"/>
      <c r="G8" s="10"/>
      <c r="H8" s="10"/>
      <c r="I8" s="10"/>
      <c r="J8" s="10"/>
      <c r="K8" s="9"/>
      <c r="L8" s="9"/>
      <c r="M8" s="9"/>
      <c r="N8" s="9"/>
      <c r="O8" s="9"/>
    </row>
    <row r="9" spans="2:15" ht="24" customHeight="1" x14ac:dyDescent="0.4">
      <c r="B9" s="124" t="s">
        <v>67</v>
      </c>
      <c r="C9" s="124"/>
      <c r="D9" s="124"/>
      <c r="E9" s="124"/>
      <c r="F9" s="124"/>
      <c r="G9" s="124"/>
      <c r="H9" s="124"/>
      <c r="I9" s="124"/>
      <c r="J9" s="124"/>
      <c r="K9" s="124"/>
      <c r="L9" s="124"/>
      <c r="M9" s="124"/>
      <c r="N9" s="124"/>
    </row>
    <row r="10" spans="2:15" ht="31.5" customHeight="1" x14ac:dyDescent="0.4">
      <c r="B10" s="10" t="s">
        <v>6</v>
      </c>
      <c r="C10" s="6"/>
      <c r="D10" s="6"/>
      <c r="E10" s="6"/>
      <c r="F10" s="6"/>
      <c r="G10" s="11"/>
      <c r="H10" s="12"/>
      <c r="I10" s="12"/>
      <c r="J10" s="7"/>
      <c r="K10" s="12"/>
      <c r="N10" s="74"/>
      <c r="O10" s="75" t="s">
        <v>68</v>
      </c>
    </row>
    <row r="11" spans="2:15" ht="30.75" customHeight="1" x14ac:dyDescent="0.4">
      <c r="B11" s="125" t="s">
        <v>0</v>
      </c>
      <c r="C11" s="126"/>
      <c r="D11" s="127"/>
      <c r="E11" s="128"/>
      <c r="F11" s="129"/>
      <c r="G11" s="129"/>
      <c r="H11" s="130"/>
      <c r="I11" s="131" t="s">
        <v>36</v>
      </c>
      <c r="J11" s="131"/>
      <c r="K11" s="132"/>
      <c r="L11" s="132"/>
      <c r="M11" s="132"/>
      <c r="N11" s="132"/>
    </row>
    <row r="12" spans="2:15" ht="30.75" customHeight="1" x14ac:dyDescent="0.4">
      <c r="B12" s="125" t="s">
        <v>9</v>
      </c>
      <c r="C12" s="126"/>
      <c r="D12" s="127"/>
      <c r="E12" s="133"/>
      <c r="F12" s="134"/>
      <c r="G12" s="134"/>
      <c r="H12" s="135"/>
      <c r="I12" s="136" t="s">
        <v>8</v>
      </c>
      <c r="J12" s="136"/>
      <c r="K12" s="137"/>
      <c r="L12" s="137"/>
      <c r="M12" s="137"/>
      <c r="N12" s="137"/>
    </row>
    <row r="13" spans="2:15" ht="30.75" customHeight="1" x14ac:dyDescent="0.4">
      <c r="B13" s="125" t="s">
        <v>1</v>
      </c>
      <c r="C13" s="126"/>
      <c r="D13" s="127"/>
      <c r="E13" s="133" t="s">
        <v>4</v>
      </c>
      <c r="F13" s="134"/>
      <c r="G13" s="134"/>
      <c r="H13" s="135"/>
      <c r="I13" s="136" t="s">
        <v>7</v>
      </c>
      <c r="J13" s="136"/>
      <c r="K13" s="138"/>
      <c r="L13" s="138"/>
      <c r="M13" s="138"/>
      <c r="N13" s="138"/>
    </row>
    <row r="14" spans="2:15" ht="30.75" customHeight="1" x14ac:dyDescent="0.4">
      <c r="B14" s="139" t="s">
        <v>2</v>
      </c>
      <c r="C14" s="125" t="s">
        <v>10</v>
      </c>
      <c r="D14" s="142"/>
      <c r="E14" s="143"/>
      <c r="F14" s="144"/>
      <c r="G14" s="144"/>
      <c r="H14" s="144"/>
      <c r="I14" s="144"/>
      <c r="J14" s="144"/>
      <c r="K14" s="145"/>
      <c r="L14" s="7"/>
      <c r="M14" s="7"/>
      <c r="N14" s="7"/>
      <c r="O14" s="7"/>
    </row>
    <row r="15" spans="2:15" ht="30.75" customHeight="1" x14ac:dyDescent="0.4">
      <c r="B15" s="140"/>
      <c r="C15" s="136" t="s">
        <v>3</v>
      </c>
      <c r="D15" s="136"/>
      <c r="E15" s="143"/>
      <c r="F15" s="144"/>
      <c r="G15" s="144"/>
      <c r="H15" s="144"/>
      <c r="I15" s="144"/>
      <c r="J15" s="144"/>
      <c r="K15" s="146"/>
      <c r="L15" s="2"/>
      <c r="M15" s="2"/>
      <c r="N15" s="2"/>
      <c r="O15" s="7"/>
    </row>
    <row r="16" spans="2:15" ht="30.75" customHeight="1" x14ac:dyDescent="0.4">
      <c r="B16" s="141"/>
      <c r="C16" s="131" t="s">
        <v>37</v>
      </c>
      <c r="D16" s="136"/>
      <c r="E16" s="133"/>
      <c r="F16" s="134"/>
      <c r="G16" s="134"/>
      <c r="H16" s="134"/>
      <c r="I16" s="134"/>
      <c r="J16" s="134"/>
      <c r="K16" s="135"/>
      <c r="L16" s="2"/>
      <c r="M16" s="2"/>
      <c r="N16" s="2"/>
      <c r="O16" s="7"/>
    </row>
    <row r="17" spans="1:16" ht="19.5" customHeight="1" x14ac:dyDescent="0.4">
      <c r="B17" s="6"/>
      <c r="C17" s="6"/>
      <c r="D17" s="6"/>
      <c r="E17" s="76" t="s">
        <v>63</v>
      </c>
      <c r="F17" s="6"/>
      <c r="G17" s="6"/>
      <c r="H17" s="6"/>
      <c r="I17" s="6"/>
      <c r="J17" s="6"/>
      <c r="K17" s="7"/>
      <c r="L17" s="2"/>
      <c r="M17" s="2"/>
      <c r="N17" s="2"/>
    </row>
    <row r="18" spans="1:16" ht="27" customHeight="1" x14ac:dyDescent="0.4">
      <c r="B18" s="10" t="s">
        <v>5</v>
      </c>
      <c r="C18" s="6"/>
      <c r="D18" s="6"/>
      <c r="E18" s="6"/>
      <c r="F18" s="6"/>
      <c r="G18" s="6"/>
      <c r="H18" s="13"/>
      <c r="I18" s="13"/>
      <c r="J18" s="13"/>
      <c r="K18" s="7"/>
      <c r="L18" s="2"/>
      <c r="M18" s="2"/>
      <c r="N18" s="2"/>
      <c r="O18" s="7"/>
    </row>
    <row r="19" spans="1:16" ht="27" customHeight="1" x14ac:dyDescent="0.4">
      <c r="B19" s="15" t="s">
        <v>40</v>
      </c>
      <c r="C19" s="6"/>
      <c r="D19" s="6"/>
      <c r="E19" s="6"/>
      <c r="F19" s="6"/>
      <c r="G19" s="6"/>
      <c r="H19" s="77" t="s">
        <v>61</v>
      </c>
      <c r="I19" s="45"/>
      <c r="J19" s="13"/>
      <c r="K19" s="7"/>
      <c r="L19" s="2"/>
      <c r="M19" s="2"/>
      <c r="N19" s="7"/>
    </row>
    <row r="20" spans="1:16" ht="27" customHeight="1" thickBot="1" x14ac:dyDescent="0.45">
      <c r="B20" s="15" t="s">
        <v>70</v>
      </c>
      <c r="C20" s="6"/>
      <c r="D20" s="6"/>
      <c r="E20" s="6"/>
      <c r="F20" s="6"/>
      <c r="G20" s="6"/>
      <c r="H20" s="77"/>
      <c r="I20" s="45"/>
      <c r="J20" s="13"/>
      <c r="K20" s="7"/>
      <c r="L20" s="2"/>
      <c r="M20" s="2"/>
      <c r="N20" s="7"/>
    </row>
    <row r="21" spans="1:16" ht="16.899999999999999" customHeight="1" x14ac:dyDescent="0.4">
      <c r="B21" s="148" t="s">
        <v>32</v>
      </c>
      <c r="C21" s="150" t="s">
        <v>12</v>
      </c>
      <c r="D21" s="150"/>
      <c r="E21" s="150"/>
      <c r="F21" s="152" t="s">
        <v>22</v>
      </c>
      <c r="G21" s="152" t="s">
        <v>29</v>
      </c>
      <c r="H21" s="148" t="s">
        <v>30</v>
      </c>
      <c r="I21" s="155" t="s">
        <v>48</v>
      </c>
      <c r="J21" s="107" t="s">
        <v>31</v>
      </c>
      <c r="K21" s="108"/>
      <c r="L21" s="116" t="s">
        <v>59</v>
      </c>
      <c r="M21" s="118" t="s">
        <v>58</v>
      </c>
      <c r="N21" s="120" t="s">
        <v>71</v>
      </c>
      <c r="O21" s="122" t="s">
        <v>21</v>
      </c>
      <c r="P21" s="2"/>
    </row>
    <row r="22" spans="1:16" ht="39" customHeight="1" thickBot="1" x14ac:dyDescent="0.45">
      <c r="B22" s="149"/>
      <c r="C22" s="151"/>
      <c r="D22" s="151"/>
      <c r="E22" s="151"/>
      <c r="F22" s="153"/>
      <c r="G22" s="153"/>
      <c r="H22" s="154"/>
      <c r="I22" s="156"/>
      <c r="J22" s="109"/>
      <c r="K22" s="110"/>
      <c r="L22" s="117"/>
      <c r="M22" s="119"/>
      <c r="N22" s="121"/>
      <c r="O22" s="123"/>
      <c r="P22" s="2"/>
    </row>
    <row r="23" spans="1:16" ht="48" customHeight="1" thickBot="1" x14ac:dyDescent="0.2">
      <c r="A23" s="1">
        <f>E12</f>
        <v>0</v>
      </c>
      <c r="B23" s="58" t="str">
        <f>IF(N23&gt;0,"○","")</f>
        <v/>
      </c>
      <c r="C23" s="111" t="s">
        <v>101</v>
      </c>
      <c r="D23" s="147"/>
      <c r="E23" s="147"/>
      <c r="F23" s="93"/>
      <c r="G23" s="21"/>
      <c r="H23" s="78"/>
      <c r="I23" s="78"/>
      <c r="J23" s="16" t="s">
        <v>23</v>
      </c>
      <c r="K23" s="23"/>
      <c r="L23" s="20"/>
      <c r="M23" s="73">
        <f>L23*K23</f>
        <v>0</v>
      </c>
      <c r="N23" s="67">
        <f>IF(ROUNDDOWN(((K23*L23+K24)*4/5),-3)&gt;O23,O23,ROUNDDOWN(((K23*L23+K24)*4/5),-3))</f>
        <v>0</v>
      </c>
      <c r="O23" s="37">
        <f>IF(F23="移乗支援",1000000*K23,IF(F23="入浴支援",1000000*K23,IF(F23="移動支援",300000*K23,IF(F23="排泄支援",300000*K23,IF(F23="見守り・コミュニケーション",300000*K23,IF(F23="介護業務支援（インカム以外）",300000*K23,IF(F23="機能訓練支援",300000*K23,IF(F23="食事・栄養管理支援",300000*K23,IF(F23="認知症生活支援・認知症ケア支援",300000*K23,IF(F23="介護業務支援（インカム）",1000000*K23,0))))))))))</f>
        <v>0</v>
      </c>
      <c r="P23" s="5"/>
    </row>
    <row r="24" spans="1:16" ht="48" customHeight="1" thickBot="1" x14ac:dyDescent="0.2">
      <c r="B24" s="59" t="str">
        <f>IF(K24&gt;0,"○","")</f>
        <v/>
      </c>
      <c r="C24" s="18" t="s">
        <v>102</v>
      </c>
      <c r="D24" s="114" t="s">
        <v>56</v>
      </c>
      <c r="E24" s="115"/>
      <c r="F24" s="36"/>
      <c r="G24" s="42"/>
      <c r="H24" s="22"/>
      <c r="I24" s="54"/>
      <c r="J24" s="19" t="s">
        <v>60</v>
      </c>
      <c r="K24" s="24"/>
      <c r="L24" s="38"/>
      <c r="M24" s="44">
        <f>K24</f>
        <v>0</v>
      </c>
      <c r="N24" s="72"/>
      <c r="O24" s="43"/>
      <c r="P24" s="5"/>
    </row>
    <row r="25" spans="1:16" ht="48" customHeight="1" thickBot="1" x14ac:dyDescent="0.2">
      <c r="A25" s="1">
        <f>E15</f>
        <v>0</v>
      </c>
      <c r="B25" s="58" t="str">
        <f>IF(N25&gt;0,"○","")</f>
        <v/>
      </c>
      <c r="C25" s="111" t="s">
        <v>103</v>
      </c>
      <c r="D25" s="147"/>
      <c r="E25" s="147"/>
      <c r="F25" s="93"/>
      <c r="G25" s="21"/>
      <c r="H25" s="78"/>
      <c r="I25" s="78"/>
      <c r="J25" s="16" t="s">
        <v>23</v>
      </c>
      <c r="K25" s="23"/>
      <c r="L25" s="20"/>
      <c r="M25" s="73">
        <f>L25*K25</f>
        <v>0</v>
      </c>
      <c r="N25" s="67">
        <f>IF(ROUNDDOWN(((K25*L25+K26)*4/5),-3)&gt;O25,O25,ROUNDDOWN(((K25*L25+K26)*4/5),-3))</f>
        <v>0</v>
      </c>
      <c r="O25" s="37">
        <f>IF(F25="移乗支援",1000000*K25,IF(F25="入浴支援",1000000*K25,IF(F25="移動支援",300000*K25,IF(F25="排泄支援",300000*K25,IF(F25="見守り・コミュニケーション",300000*K25,IF(F25="介護業務支援（インカム以外）",300000*K25,IF(F25="機能訓練支援",300000*K25,IF(F25="食事・栄養管理支援",300000*K25,IF(F25="認知症生活支援・認知症ケア支援",300000*K25,IF(F25="介護業務支援（インカム）",1000000*K25,0))))))))))</f>
        <v>0</v>
      </c>
      <c r="P25" s="5"/>
    </row>
    <row r="26" spans="1:16" ht="48" customHeight="1" thickBot="1" x14ac:dyDescent="0.2">
      <c r="B26" s="59" t="str">
        <f>IF(K26&gt;0,"○","")</f>
        <v/>
      </c>
      <c r="C26" s="18" t="s">
        <v>104</v>
      </c>
      <c r="D26" s="114" t="s">
        <v>56</v>
      </c>
      <c r="E26" s="115"/>
      <c r="F26" s="36"/>
      <c r="G26" s="42"/>
      <c r="H26" s="22"/>
      <c r="I26" s="54"/>
      <c r="J26" s="19" t="s">
        <v>60</v>
      </c>
      <c r="K26" s="24"/>
      <c r="L26" s="38"/>
      <c r="M26" s="44">
        <f>K26</f>
        <v>0</v>
      </c>
      <c r="N26" s="72"/>
      <c r="O26" s="43"/>
      <c r="P26" s="5"/>
    </row>
    <row r="27" spans="1:16" ht="48" customHeight="1" thickBot="1" x14ac:dyDescent="0.2">
      <c r="A27" s="1">
        <f>E15</f>
        <v>0</v>
      </c>
      <c r="B27" s="58" t="str">
        <f>IF(N27&gt;0,"○","")</f>
        <v/>
      </c>
      <c r="C27" s="111" t="s">
        <v>105</v>
      </c>
      <c r="D27" s="147"/>
      <c r="E27" s="147"/>
      <c r="F27" s="93"/>
      <c r="G27" s="21"/>
      <c r="H27" s="79"/>
      <c r="I27" s="79"/>
      <c r="J27" s="16" t="s">
        <v>23</v>
      </c>
      <c r="K27" s="23"/>
      <c r="L27" s="20"/>
      <c r="M27" s="73">
        <f>L27*K27</f>
        <v>0</v>
      </c>
      <c r="N27" s="67">
        <f>IF(ROUNDDOWN(((K27*L27+K28)*4/5),-3)&gt;O27,O27,ROUNDDOWN(((K27*L27+K28)*4/5),-3))</f>
        <v>0</v>
      </c>
      <c r="O27" s="37">
        <f>IF(F27="移乗支援",1000000*K27,IF(F27="入浴支援",1000000*K27,IF(F27="移動支援",300000*K27,IF(F27="排泄支援",300000*K27,IF(F27="見守り・コミュニケーション",300000*K27,IF(F27="介護業務支援（インカム以外）",300000*K27,IF(F27="機能訓練支援",300000*K27,IF(F27="食事・栄養管理支援",300000*K27,IF(F27="認知症生活支援・認知症ケア支援",300000*K27,IF(F27="介護業務支援（インカム）",1000000*K27,0))))))))))</f>
        <v>0</v>
      </c>
      <c r="P27" s="5"/>
    </row>
    <row r="28" spans="1:16" ht="48" customHeight="1" thickBot="1" x14ac:dyDescent="0.2">
      <c r="B28" s="59" t="str">
        <f>IF(K28&gt;0,"○","")</f>
        <v/>
      </c>
      <c r="C28" s="18" t="s">
        <v>106</v>
      </c>
      <c r="D28" s="114" t="s">
        <v>56</v>
      </c>
      <c r="E28" s="115"/>
      <c r="F28" s="42"/>
      <c r="G28" s="42"/>
      <c r="H28" s="22"/>
      <c r="I28" s="54"/>
      <c r="J28" s="19" t="s">
        <v>60</v>
      </c>
      <c r="K28" s="24"/>
      <c r="L28" s="56"/>
      <c r="M28" s="44">
        <f>K28</f>
        <v>0</v>
      </c>
      <c r="N28" s="66"/>
      <c r="O28" s="81"/>
      <c r="P28" s="5"/>
    </row>
    <row r="29" spans="1:16" ht="38.450000000000003" customHeight="1" thickTop="1" thickBot="1" x14ac:dyDescent="0.2">
      <c r="B29" s="51"/>
      <c r="C29" s="158" t="s">
        <v>83</v>
      </c>
      <c r="D29" s="158"/>
      <c r="E29" s="158"/>
      <c r="F29" s="80"/>
      <c r="G29" s="30"/>
      <c r="H29" s="17"/>
      <c r="I29" s="17"/>
      <c r="J29" s="82"/>
      <c r="K29" s="83"/>
      <c r="L29" s="17"/>
      <c r="M29" s="17"/>
      <c r="N29" s="49">
        <f>SUBTOTAL(9,N23:N28)</f>
        <v>0</v>
      </c>
      <c r="O29" s="84"/>
      <c r="P29" s="5"/>
    </row>
    <row r="30" spans="1:16" ht="27" customHeight="1" thickBot="1" x14ac:dyDescent="0.45">
      <c r="B30" s="15" t="s">
        <v>72</v>
      </c>
      <c r="C30" s="6"/>
      <c r="D30" s="6"/>
      <c r="E30" s="6"/>
      <c r="F30" s="6"/>
      <c r="G30" s="6"/>
      <c r="H30" s="77"/>
      <c r="I30" s="45"/>
      <c r="J30" s="13"/>
      <c r="K30" s="7"/>
      <c r="L30" s="2"/>
      <c r="M30" s="2"/>
      <c r="N30" s="7"/>
    </row>
    <row r="31" spans="1:16" ht="16.899999999999999" customHeight="1" x14ac:dyDescent="0.4">
      <c r="B31" s="148" t="s">
        <v>32</v>
      </c>
      <c r="C31" s="150" t="s">
        <v>12</v>
      </c>
      <c r="D31" s="150"/>
      <c r="E31" s="150"/>
      <c r="F31" s="152" t="s">
        <v>29</v>
      </c>
      <c r="G31" s="148" t="s">
        <v>30</v>
      </c>
      <c r="H31" s="155" t="s">
        <v>88</v>
      </c>
      <c r="I31" s="155" t="s">
        <v>87</v>
      </c>
      <c r="J31" s="107" t="s">
        <v>31</v>
      </c>
      <c r="K31" s="108"/>
      <c r="L31" s="116" t="s">
        <v>59</v>
      </c>
      <c r="M31" s="118" t="s">
        <v>58</v>
      </c>
      <c r="N31" s="120" t="s">
        <v>71</v>
      </c>
      <c r="O31" s="122" t="s">
        <v>116</v>
      </c>
      <c r="P31" s="89" t="s">
        <v>90</v>
      </c>
    </row>
    <row r="32" spans="1:16" ht="39" customHeight="1" thickBot="1" x14ac:dyDescent="0.45">
      <c r="B32" s="149"/>
      <c r="C32" s="151"/>
      <c r="D32" s="151"/>
      <c r="E32" s="151"/>
      <c r="F32" s="163"/>
      <c r="G32" s="154"/>
      <c r="H32" s="156"/>
      <c r="I32" s="156"/>
      <c r="J32" s="109"/>
      <c r="K32" s="110"/>
      <c r="L32" s="117"/>
      <c r="M32" s="119"/>
      <c r="N32" s="121"/>
      <c r="O32" s="123"/>
      <c r="P32" s="89" t="s">
        <v>89</v>
      </c>
    </row>
    <row r="33" spans="1:16" ht="48" customHeight="1" thickBot="1" x14ac:dyDescent="0.2">
      <c r="A33" s="1">
        <f>E22</f>
        <v>0</v>
      </c>
      <c r="B33" s="58" t="str">
        <f>IF(N33&gt;0,"○","")</f>
        <v/>
      </c>
      <c r="C33" s="167" t="s">
        <v>79</v>
      </c>
      <c r="D33" s="168"/>
      <c r="E33" s="168"/>
      <c r="F33" s="21"/>
      <c r="G33" s="21"/>
      <c r="H33" s="78"/>
      <c r="I33" s="78"/>
      <c r="J33" s="34" t="s">
        <v>38</v>
      </c>
      <c r="K33" s="47"/>
      <c r="L33" s="39"/>
      <c r="M33" s="20"/>
      <c r="N33" s="67">
        <f>IF(ROUNDDOWN(((M33+M34+M35+M36)*4/5),-3)&gt;O33,O33,ROUNDDOWN(((M33+M34+M35+M36)*4/5),-3))</f>
        <v>0</v>
      </c>
      <c r="O33" s="46">
        <f>IF(OR(B34="○",B35="○",B36="○"),P33+150000,P33)</f>
        <v>0</v>
      </c>
      <c r="P33" s="46">
        <f>IF(K33&gt;=31,2500000,IF(K33&gt;=21,2000000,IF(K33&gt;=11,1500000,IF(K33&gt;=1,1000000,0))))</f>
        <v>0</v>
      </c>
    </row>
    <row r="34" spans="1:16" ht="48" customHeight="1" thickBot="1" x14ac:dyDescent="0.2">
      <c r="B34" s="59" t="str">
        <f>IF(K34&gt;0,"○","")</f>
        <v/>
      </c>
      <c r="C34" s="85" t="s">
        <v>73</v>
      </c>
      <c r="D34" s="114" t="s">
        <v>74</v>
      </c>
      <c r="E34" s="115"/>
      <c r="F34" s="36"/>
      <c r="G34" s="42"/>
      <c r="H34" s="22"/>
      <c r="I34" s="54"/>
      <c r="J34" s="19" t="s">
        <v>75</v>
      </c>
      <c r="K34" s="24"/>
      <c r="L34" s="38"/>
      <c r="M34" s="44">
        <f>K34</f>
        <v>0</v>
      </c>
      <c r="N34" s="72"/>
      <c r="O34" s="43"/>
      <c r="P34" s="5"/>
    </row>
    <row r="35" spans="1:16" ht="48" customHeight="1" thickBot="1" x14ac:dyDescent="0.2">
      <c r="B35" s="59" t="str">
        <f>IF(K35&gt;0,"○","")</f>
        <v/>
      </c>
      <c r="C35" s="86"/>
      <c r="D35" s="159" t="s">
        <v>77</v>
      </c>
      <c r="E35" s="115"/>
      <c r="F35" s="36"/>
      <c r="G35" s="42"/>
      <c r="H35" s="22"/>
      <c r="I35" s="54"/>
      <c r="J35" s="19" t="s">
        <v>76</v>
      </c>
      <c r="K35" s="24"/>
      <c r="L35" s="38"/>
      <c r="M35" s="44">
        <f>K35</f>
        <v>0</v>
      </c>
      <c r="N35" s="72"/>
      <c r="O35" s="43"/>
      <c r="P35" s="5"/>
    </row>
    <row r="36" spans="1:16" ht="48" customHeight="1" thickBot="1" x14ac:dyDescent="0.2">
      <c r="B36" s="59" t="str">
        <f>IF(K36&gt;0,"○","")</f>
        <v/>
      </c>
      <c r="C36" s="87"/>
      <c r="D36" s="159" t="s">
        <v>78</v>
      </c>
      <c r="E36" s="115"/>
      <c r="F36" s="42"/>
      <c r="G36" s="42"/>
      <c r="H36" s="22"/>
      <c r="I36" s="54"/>
      <c r="J36" s="19" t="s">
        <v>80</v>
      </c>
      <c r="K36" s="24"/>
      <c r="L36" s="56"/>
      <c r="M36" s="44">
        <f>K36</f>
        <v>0</v>
      </c>
      <c r="N36" s="66"/>
      <c r="O36" s="81"/>
      <c r="P36" s="5"/>
    </row>
    <row r="37" spans="1:16" ht="38.450000000000003" customHeight="1" thickTop="1" thickBot="1" x14ac:dyDescent="0.2">
      <c r="B37" s="51"/>
      <c r="C37" s="158" t="s">
        <v>82</v>
      </c>
      <c r="D37" s="158"/>
      <c r="E37" s="158"/>
      <c r="F37" s="80"/>
      <c r="G37" s="30"/>
      <c r="H37" s="17"/>
      <c r="I37" s="17"/>
      <c r="J37" s="82"/>
      <c r="K37" s="83"/>
      <c r="L37" s="17"/>
      <c r="M37" s="17"/>
      <c r="N37" s="49">
        <f>SUBTOTAL(9,N33:N36)</f>
        <v>0</v>
      </c>
      <c r="O37" s="84"/>
      <c r="P37" s="5"/>
    </row>
    <row r="38" spans="1:16" ht="38.450000000000003" customHeight="1" x14ac:dyDescent="0.15">
      <c r="B38" s="10" t="s">
        <v>117</v>
      </c>
      <c r="C38" s="29"/>
      <c r="D38" s="29"/>
      <c r="E38" s="29"/>
      <c r="F38" s="29"/>
      <c r="G38" s="35"/>
      <c r="H38" s="31"/>
      <c r="I38" s="31"/>
      <c r="J38" s="13"/>
      <c r="K38" s="32"/>
      <c r="L38" s="31"/>
      <c r="M38" s="31"/>
      <c r="N38" s="31"/>
      <c r="O38" s="33"/>
      <c r="P38" s="5"/>
    </row>
    <row r="39" spans="1:16" ht="38.450000000000003" customHeight="1" x14ac:dyDescent="0.15">
      <c r="B39" s="106" t="s">
        <v>118</v>
      </c>
      <c r="C39" s="29"/>
      <c r="D39" s="29"/>
      <c r="E39" s="29"/>
      <c r="F39" s="29"/>
      <c r="G39" s="35"/>
      <c r="H39" s="31"/>
      <c r="I39" s="31"/>
      <c r="J39" s="13"/>
      <c r="K39" s="32"/>
      <c r="L39" s="31"/>
      <c r="M39" s="31"/>
      <c r="N39" s="31"/>
      <c r="O39" s="33"/>
      <c r="P39" s="5"/>
    </row>
    <row r="40" spans="1:16" ht="38.450000000000003" customHeight="1" x14ac:dyDescent="0.15">
      <c r="B40" s="104" t="s">
        <v>110</v>
      </c>
      <c r="I40" s="31"/>
      <c r="J40" s="13"/>
      <c r="K40" s="32"/>
      <c r="L40" s="31"/>
      <c r="M40" s="31"/>
      <c r="N40" s="31"/>
      <c r="O40" s="33"/>
      <c r="P40" s="5"/>
    </row>
    <row r="41" spans="1:16" ht="38.450000000000003" customHeight="1" x14ac:dyDescent="0.15">
      <c r="B41" s="104"/>
      <c r="C41" s="104" t="s">
        <v>109</v>
      </c>
      <c r="I41" s="31"/>
      <c r="J41" s="13"/>
      <c r="K41" s="32"/>
      <c r="L41" s="31"/>
      <c r="M41" s="31"/>
      <c r="N41" s="31"/>
      <c r="O41" s="33"/>
      <c r="P41" s="5"/>
    </row>
    <row r="42" spans="1:16" ht="38.450000000000003" customHeight="1" x14ac:dyDescent="0.15">
      <c r="I42" s="31"/>
      <c r="J42" s="13"/>
      <c r="K42" s="32"/>
      <c r="L42" s="31"/>
      <c r="M42" s="31"/>
      <c r="N42" s="31"/>
      <c r="O42" s="33"/>
      <c r="P42" s="5"/>
    </row>
    <row r="43" spans="1:16" ht="38.450000000000003" customHeight="1" x14ac:dyDescent="0.15">
      <c r="C43" s="104" t="s">
        <v>108</v>
      </c>
      <c r="I43" s="31"/>
      <c r="J43" s="13"/>
      <c r="K43" s="32"/>
      <c r="L43" s="31"/>
      <c r="M43" s="31"/>
      <c r="N43" s="31"/>
      <c r="O43" s="33"/>
      <c r="P43" s="5"/>
    </row>
    <row r="44" spans="1:16" ht="38.450000000000003" customHeight="1" x14ac:dyDescent="0.15">
      <c r="I44" s="31"/>
      <c r="J44" s="13"/>
      <c r="K44" s="32"/>
      <c r="L44" s="31"/>
      <c r="M44" s="31"/>
      <c r="N44" s="31"/>
      <c r="O44" s="33"/>
      <c r="P44" s="5"/>
    </row>
    <row r="45" spans="1:16" ht="38.450000000000003" customHeight="1" x14ac:dyDescent="0.15">
      <c r="B45" s="88"/>
      <c r="C45" s="29"/>
      <c r="D45" s="29"/>
      <c r="E45" s="29"/>
      <c r="F45" s="29"/>
      <c r="G45" s="35"/>
      <c r="H45" s="31"/>
      <c r="I45" s="31"/>
      <c r="J45" s="13"/>
      <c r="K45" s="32"/>
      <c r="L45" s="31"/>
      <c r="M45" s="31"/>
      <c r="N45" s="31"/>
      <c r="O45" s="33"/>
      <c r="P45" s="5"/>
    </row>
    <row r="46" spans="1:16" ht="27" customHeight="1" thickBot="1" x14ac:dyDescent="0.45">
      <c r="B46" s="15" t="s">
        <v>84</v>
      </c>
      <c r="C46" s="6"/>
      <c r="D46" s="6"/>
      <c r="E46" s="6"/>
      <c r="F46" s="6"/>
      <c r="G46" s="6"/>
      <c r="H46" s="77"/>
      <c r="I46" s="45"/>
      <c r="J46" s="13"/>
      <c r="K46" s="7"/>
      <c r="L46" s="2"/>
      <c r="M46" s="2"/>
      <c r="N46" s="7"/>
    </row>
    <row r="47" spans="1:16" ht="16.899999999999999" customHeight="1" x14ac:dyDescent="0.4">
      <c r="B47" s="148" t="s">
        <v>32</v>
      </c>
      <c r="C47" s="107" t="s">
        <v>12</v>
      </c>
      <c r="D47" s="150"/>
      <c r="E47" s="108"/>
      <c r="F47" s="152" t="s">
        <v>22</v>
      </c>
      <c r="G47" s="152" t="s">
        <v>29</v>
      </c>
      <c r="H47" s="148" t="s">
        <v>30</v>
      </c>
      <c r="I47" s="155" t="s">
        <v>48</v>
      </c>
      <c r="J47" s="107" t="s">
        <v>31</v>
      </c>
      <c r="K47" s="108"/>
      <c r="L47" s="116" t="s">
        <v>59</v>
      </c>
      <c r="M47" s="118" t="s">
        <v>58</v>
      </c>
      <c r="N47" s="120" t="s">
        <v>71</v>
      </c>
      <c r="O47" s="122" t="s">
        <v>21</v>
      </c>
      <c r="P47" s="2"/>
    </row>
    <row r="48" spans="1:16" ht="39" customHeight="1" thickBot="1" x14ac:dyDescent="0.45">
      <c r="B48" s="149"/>
      <c r="C48" s="109"/>
      <c r="D48" s="151"/>
      <c r="E48" s="157"/>
      <c r="F48" s="172"/>
      <c r="G48" s="172"/>
      <c r="H48" s="173"/>
      <c r="I48" s="156"/>
      <c r="J48" s="109"/>
      <c r="K48" s="110"/>
      <c r="L48" s="117"/>
      <c r="M48" s="119"/>
      <c r="N48" s="121"/>
      <c r="O48" s="123"/>
      <c r="P48" s="2"/>
    </row>
    <row r="49" spans="1:16" ht="48" customHeight="1" thickBot="1" x14ac:dyDescent="0.2">
      <c r="A49" s="1">
        <f>E30</f>
        <v>0</v>
      </c>
      <c r="B49" s="58" t="str">
        <f>IF(N49&gt;0,"○","")</f>
        <v/>
      </c>
      <c r="C49" s="111" t="s">
        <v>112</v>
      </c>
      <c r="D49" s="112"/>
      <c r="E49" s="113"/>
      <c r="F49" s="90" t="s">
        <v>34</v>
      </c>
      <c r="G49" s="21"/>
      <c r="H49" s="78"/>
      <c r="I49" s="78"/>
      <c r="J49" s="16" t="s">
        <v>23</v>
      </c>
      <c r="K49" s="23"/>
      <c r="L49" s="20"/>
      <c r="M49" s="73">
        <f>L49*K49</f>
        <v>0</v>
      </c>
      <c r="N49" s="67">
        <f>IF(ROUNDDOWN(((K49*L49+K50)*4/5),-3)&gt;O49,O49,ROUNDDOWN(((K49*L49+K50)*4/5),-3))</f>
        <v>0</v>
      </c>
      <c r="O49" s="37">
        <f>IF(F49="その他",1000000*K49,300000*K49)</f>
        <v>0</v>
      </c>
      <c r="P49" s="5"/>
    </row>
    <row r="50" spans="1:16" ht="48" customHeight="1" thickBot="1" x14ac:dyDescent="0.2">
      <c r="B50" s="59" t="str">
        <f>IF(K50&gt;0,"○","")</f>
        <v/>
      </c>
      <c r="C50" s="18" t="s">
        <v>113</v>
      </c>
      <c r="D50" s="114" t="s">
        <v>56</v>
      </c>
      <c r="E50" s="115"/>
      <c r="F50" s="36"/>
      <c r="G50" s="42"/>
      <c r="H50" s="22"/>
      <c r="I50" s="54"/>
      <c r="J50" s="19" t="s">
        <v>60</v>
      </c>
      <c r="K50" s="24"/>
      <c r="L50" s="38"/>
      <c r="M50" s="44">
        <f>K50</f>
        <v>0</v>
      </c>
      <c r="N50" s="72"/>
      <c r="O50" s="43"/>
      <c r="P50" s="5"/>
    </row>
    <row r="51" spans="1:16" ht="48" customHeight="1" thickBot="1" x14ac:dyDescent="0.2">
      <c r="A51" s="1">
        <f>E32</f>
        <v>0</v>
      </c>
      <c r="B51" s="58" t="str">
        <f>IF(N51&gt;0,"○","")</f>
        <v/>
      </c>
      <c r="C51" s="111" t="s">
        <v>114</v>
      </c>
      <c r="D51" s="112"/>
      <c r="E51" s="113"/>
      <c r="F51" s="90" t="s">
        <v>34</v>
      </c>
      <c r="G51" s="21"/>
      <c r="H51" s="78"/>
      <c r="I51" s="78"/>
      <c r="J51" s="16" t="s">
        <v>23</v>
      </c>
      <c r="K51" s="23"/>
      <c r="L51" s="20"/>
      <c r="M51" s="73">
        <f>L51*K51</f>
        <v>0</v>
      </c>
      <c r="N51" s="67">
        <f>IF(ROUNDDOWN(((K51*L51+K52)*4/5),-3)&gt;O51,O51,ROUNDDOWN(((K51*L51+K52)*4/5),-3))</f>
        <v>0</v>
      </c>
      <c r="O51" s="37">
        <f>IF(F51="その他",1000000*K51,300000*K51)</f>
        <v>0</v>
      </c>
      <c r="P51" s="5"/>
    </row>
    <row r="52" spans="1:16" ht="48" customHeight="1" thickBot="1" x14ac:dyDescent="0.2">
      <c r="B52" s="59" t="str">
        <f>IF(K52&gt;0,"○","")</f>
        <v/>
      </c>
      <c r="C52" s="18" t="s">
        <v>115</v>
      </c>
      <c r="D52" s="114" t="s">
        <v>56</v>
      </c>
      <c r="E52" s="115"/>
      <c r="F52" s="36"/>
      <c r="G52" s="42"/>
      <c r="H52" s="22"/>
      <c r="I52" s="54"/>
      <c r="J52" s="19" t="s">
        <v>60</v>
      </c>
      <c r="K52" s="24"/>
      <c r="L52" s="38"/>
      <c r="M52" s="44">
        <f>K52</f>
        <v>0</v>
      </c>
      <c r="N52" s="72"/>
      <c r="O52" s="43"/>
      <c r="P52" s="5"/>
    </row>
    <row r="53" spans="1:16" ht="48" customHeight="1" thickBot="1" x14ac:dyDescent="0.2">
      <c r="A53" s="1">
        <f>E33</f>
        <v>0</v>
      </c>
      <c r="B53" s="58" t="str">
        <f>IF(N53&gt;0,"○","")</f>
        <v/>
      </c>
      <c r="C53" s="111" t="s">
        <v>111</v>
      </c>
      <c r="D53" s="147"/>
      <c r="E53" s="147"/>
      <c r="F53" s="90" t="s">
        <v>34</v>
      </c>
      <c r="G53" s="21"/>
      <c r="H53" s="78"/>
      <c r="I53" s="78"/>
      <c r="J53" s="34" t="s">
        <v>38</v>
      </c>
      <c r="K53" s="47"/>
      <c r="L53" s="39"/>
      <c r="M53" s="20"/>
      <c r="N53" s="67">
        <f>IF(ROUNDDOWN(((M53+M54)*4/5),-3)&gt;O53,O53,ROUNDDOWN(((M53+M54)*4/5),-3))</f>
        <v>0</v>
      </c>
      <c r="O53" s="46">
        <f>IF(OR(B54="○",B55="○",B56="○"),P53+150000,P53)</f>
        <v>0</v>
      </c>
      <c r="P53" s="46">
        <f>IF(K53&gt;=31,2500000,IF(K53&gt;=21,2000000,IF(K53&gt;=11,1500000,IF(K53&gt;=1,1000000,0))))</f>
        <v>0</v>
      </c>
    </row>
    <row r="54" spans="1:16" ht="48" customHeight="1" thickBot="1" x14ac:dyDescent="0.2">
      <c r="B54" s="59" t="str">
        <f>IF(K54&gt;0,"○","")</f>
        <v/>
      </c>
      <c r="C54" s="18"/>
      <c r="D54" s="114" t="s">
        <v>56</v>
      </c>
      <c r="E54" s="115"/>
      <c r="F54" s="36"/>
      <c r="G54" s="42"/>
      <c r="H54" s="22"/>
      <c r="I54" s="54"/>
      <c r="J54" s="19" t="s">
        <v>60</v>
      </c>
      <c r="K54" s="24"/>
      <c r="L54" s="38"/>
      <c r="M54" s="44">
        <f>K54</f>
        <v>0</v>
      </c>
      <c r="N54" s="72"/>
      <c r="O54" s="43"/>
      <c r="P54" s="5"/>
    </row>
    <row r="55" spans="1:16" ht="38.450000000000003" customHeight="1" thickTop="1" thickBot="1" x14ac:dyDescent="0.2">
      <c r="B55" s="51"/>
      <c r="C55" s="158" t="s">
        <v>81</v>
      </c>
      <c r="D55" s="158"/>
      <c r="E55" s="158"/>
      <c r="F55" s="80"/>
      <c r="G55" s="30"/>
      <c r="H55" s="17"/>
      <c r="I55" s="17"/>
      <c r="J55" s="82"/>
      <c r="K55" s="83"/>
      <c r="L55" s="17"/>
      <c r="M55" s="17"/>
      <c r="N55" s="49">
        <f>SUBTOTAL(9,N49:N54)</f>
        <v>0</v>
      </c>
      <c r="O55" s="84"/>
      <c r="P55" s="5"/>
    </row>
    <row r="56" spans="1:16" ht="38.450000000000003" customHeight="1" x14ac:dyDescent="0.15">
      <c r="B56" s="88"/>
      <c r="C56" s="29"/>
      <c r="D56" s="29"/>
      <c r="E56" s="29"/>
      <c r="F56" s="29"/>
      <c r="G56" s="35"/>
      <c r="H56" s="31"/>
      <c r="I56" s="31"/>
      <c r="J56" s="13"/>
      <c r="K56" s="32"/>
      <c r="L56" s="31"/>
      <c r="M56" s="31"/>
      <c r="N56" s="105"/>
      <c r="O56" s="33"/>
      <c r="P56" s="5"/>
    </row>
    <row r="57" spans="1:16" ht="38.450000000000003" customHeight="1" thickBot="1" x14ac:dyDescent="0.2">
      <c r="B57" s="15" t="s">
        <v>85</v>
      </c>
      <c r="C57" s="29"/>
      <c r="D57" s="29"/>
      <c r="E57" s="29"/>
      <c r="F57" s="29"/>
      <c r="G57" s="25"/>
      <c r="H57" s="26"/>
      <c r="I57" s="26"/>
      <c r="J57" s="27"/>
      <c r="K57" s="28"/>
      <c r="L57" s="26"/>
      <c r="M57" s="26"/>
      <c r="N57" s="41"/>
      <c r="O57" s="33"/>
      <c r="P57" s="5"/>
    </row>
    <row r="58" spans="1:16" ht="16.899999999999999" customHeight="1" x14ac:dyDescent="0.4">
      <c r="B58" s="148" t="s">
        <v>32</v>
      </c>
      <c r="C58" s="150" t="s">
        <v>12</v>
      </c>
      <c r="D58" s="150"/>
      <c r="E58" s="150"/>
      <c r="F58" s="152" t="s">
        <v>22</v>
      </c>
      <c r="G58" s="152" t="s">
        <v>29</v>
      </c>
      <c r="H58" s="148" t="s">
        <v>30</v>
      </c>
      <c r="I58" s="170" t="s">
        <v>51</v>
      </c>
      <c r="J58" s="107" t="s">
        <v>31</v>
      </c>
      <c r="K58" s="108"/>
      <c r="L58" s="116" t="s">
        <v>59</v>
      </c>
      <c r="M58" s="118" t="s">
        <v>58</v>
      </c>
      <c r="N58" s="120" t="s">
        <v>71</v>
      </c>
      <c r="O58" s="174" t="s">
        <v>21</v>
      </c>
      <c r="P58" s="2"/>
    </row>
    <row r="59" spans="1:16" ht="39" customHeight="1" thickBot="1" x14ac:dyDescent="0.45">
      <c r="B59" s="149"/>
      <c r="C59" s="151"/>
      <c r="D59" s="151"/>
      <c r="E59" s="151"/>
      <c r="F59" s="153"/>
      <c r="G59" s="153"/>
      <c r="H59" s="154"/>
      <c r="I59" s="171"/>
      <c r="J59" s="176"/>
      <c r="K59" s="110"/>
      <c r="L59" s="117"/>
      <c r="M59" s="119"/>
      <c r="N59" s="121"/>
      <c r="O59" s="175"/>
      <c r="P59" s="2"/>
    </row>
    <row r="60" spans="1:16" ht="48" customHeight="1" thickBot="1" x14ac:dyDescent="0.2">
      <c r="A60" s="1">
        <f>E21</f>
        <v>0</v>
      </c>
      <c r="B60" s="14" t="str">
        <f>IF(N60&gt;0,"○","")</f>
        <v/>
      </c>
      <c r="C60" s="167" t="s">
        <v>47</v>
      </c>
      <c r="D60" s="168"/>
      <c r="E60" s="168"/>
      <c r="F60" s="93"/>
      <c r="G60" s="21"/>
      <c r="H60" s="78"/>
      <c r="I60" s="78"/>
      <c r="J60" s="16" t="s">
        <v>23</v>
      </c>
      <c r="K60" s="23"/>
      <c r="L60" s="20"/>
      <c r="M60" s="73">
        <f>L60*K60</f>
        <v>0</v>
      </c>
      <c r="N60" s="94">
        <f>IF(ROUNDDOWN(((K60*L60+K61+K62)*4/5),-3)&gt;O60,O60,ROUNDDOWN(((K60*L60+K61+K62)*4/5),-3))</f>
        <v>0</v>
      </c>
      <c r="O60" s="50">
        <v>10000000</v>
      </c>
      <c r="P60" s="2" t="s">
        <v>33</v>
      </c>
    </row>
    <row r="61" spans="1:16" ht="48" customHeight="1" thickBot="1" x14ac:dyDescent="0.2">
      <c r="B61" s="91"/>
      <c r="C61" s="92"/>
      <c r="D61" s="169" t="s">
        <v>94</v>
      </c>
      <c r="E61" s="115"/>
      <c r="F61" s="21"/>
      <c r="G61" s="21"/>
      <c r="H61" s="78"/>
      <c r="I61" s="78"/>
      <c r="J61" s="19" t="s">
        <v>95</v>
      </c>
      <c r="K61" s="24"/>
      <c r="L61" s="38"/>
      <c r="M61" s="44">
        <f>K61</f>
        <v>0</v>
      </c>
      <c r="N61" s="95"/>
      <c r="O61" s="95"/>
      <c r="P61" s="2"/>
    </row>
    <row r="62" spans="1:16" ht="48" customHeight="1" thickBot="1" x14ac:dyDescent="0.2">
      <c r="B62" s="91" t="str">
        <f>IF(K62&gt;0,"○","")</f>
        <v/>
      </c>
      <c r="C62" s="92"/>
      <c r="D62" s="164" t="s">
        <v>56</v>
      </c>
      <c r="E62" s="165"/>
      <c r="F62" s="42"/>
      <c r="G62" s="42"/>
      <c r="H62" s="22"/>
      <c r="I62" s="54"/>
      <c r="J62" s="19" t="s">
        <v>96</v>
      </c>
      <c r="K62" s="24"/>
      <c r="L62" s="56"/>
      <c r="M62" s="44">
        <f>K62</f>
        <v>0</v>
      </c>
      <c r="N62" s="66"/>
      <c r="O62" s="57"/>
      <c r="P62" s="5"/>
    </row>
    <row r="63" spans="1:16" ht="38.450000000000003" customHeight="1" thickTop="1" thickBot="1" x14ac:dyDescent="0.2">
      <c r="B63" s="96"/>
      <c r="C63" s="166" t="s">
        <v>35</v>
      </c>
      <c r="D63" s="166"/>
      <c r="E63" s="166"/>
      <c r="F63" s="97"/>
      <c r="G63" s="97"/>
      <c r="H63" s="98"/>
      <c r="I63" s="98"/>
      <c r="J63" s="99"/>
      <c r="K63" s="97"/>
      <c r="L63" s="98"/>
      <c r="M63" s="98"/>
      <c r="N63" s="49">
        <f>SUBTOTAL(9,N60:N62)</f>
        <v>0</v>
      </c>
      <c r="O63" s="100"/>
      <c r="P63" s="2"/>
    </row>
    <row r="64" spans="1:16" ht="38.450000000000003" customHeight="1" thickBot="1" x14ac:dyDescent="0.2">
      <c r="B64" s="15" t="s">
        <v>86</v>
      </c>
      <c r="C64" s="29"/>
      <c r="D64" s="29"/>
      <c r="E64" s="29"/>
      <c r="F64" s="29"/>
      <c r="G64" s="25"/>
      <c r="H64" s="26"/>
      <c r="I64" s="26"/>
      <c r="J64" s="27"/>
      <c r="K64" s="28"/>
      <c r="L64" s="26"/>
      <c r="M64" s="26"/>
      <c r="N64" s="41"/>
      <c r="O64" s="33"/>
      <c r="P64" s="5"/>
    </row>
    <row r="65" spans="1:16" ht="16.899999999999999" customHeight="1" x14ac:dyDescent="0.4">
      <c r="B65" s="148" t="s">
        <v>32</v>
      </c>
      <c r="C65" s="150" t="s">
        <v>12</v>
      </c>
      <c r="D65" s="150"/>
      <c r="E65" s="150"/>
      <c r="F65" s="152"/>
      <c r="G65" s="152"/>
      <c r="H65" s="155"/>
      <c r="I65" s="52"/>
      <c r="J65" s="107" t="s">
        <v>31</v>
      </c>
      <c r="K65" s="108"/>
      <c r="L65" s="116" t="s">
        <v>59</v>
      </c>
      <c r="M65" s="118" t="s">
        <v>58</v>
      </c>
      <c r="N65" s="120" t="s">
        <v>71</v>
      </c>
      <c r="O65" s="174" t="s">
        <v>21</v>
      </c>
      <c r="P65" s="2"/>
    </row>
    <row r="66" spans="1:16" ht="39" customHeight="1" thickBot="1" x14ac:dyDescent="0.45">
      <c r="B66" s="149"/>
      <c r="C66" s="151"/>
      <c r="D66" s="151"/>
      <c r="E66" s="151"/>
      <c r="F66" s="153"/>
      <c r="G66" s="153"/>
      <c r="H66" s="156"/>
      <c r="I66" s="53"/>
      <c r="J66" s="176"/>
      <c r="K66" s="110"/>
      <c r="L66" s="117"/>
      <c r="M66" s="119"/>
      <c r="N66" s="121"/>
      <c r="O66" s="175"/>
      <c r="P66" s="2"/>
    </row>
    <row r="67" spans="1:16" ht="48" customHeight="1" thickBot="1" x14ac:dyDescent="0.2">
      <c r="A67" s="1">
        <f>E26</f>
        <v>0</v>
      </c>
      <c r="B67" s="14" t="str">
        <f>IF(N67&gt;0,"○","")</f>
        <v/>
      </c>
      <c r="C67" s="160" t="s">
        <v>91</v>
      </c>
      <c r="D67" s="161"/>
      <c r="E67" s="161"/>
      <c r="F67" s="60"/>
      <c r="G67" s="61"/>
      <c r="H67" s="61"/>
      <c r="I67" s="40"/>
      <c r="J67" s="69"/>
      <c r="K67" s="70"/>
      <c r="L67" s="71"/>
      <c r="M67" s="20"/>
      <c r="N67" s="48">
        <f>IF(ROUNDDOWN(M67*4/5,-3)&gt;O67,O67,ROUNDDOWN(M67*4/5,-3))</f>
        <v>0</v>
      </c>
      <c r="O67" s="50">
        <v>480000</v>
      </c>
      <c r="P67" s="2" t="s">
        <v>33</v>
      </c>
    </row>
    <row r="68" spans="1:16" ht="38.450000000000003" customHeight="1" thickBot="1" x14ac:dyDescent="0.2">
      <c r="B68" s="62"/>
      <c r="C68" s="162" t="s">
        <v>35</v>
      </c>
      <c r="D68" s="162"/>
      <c r="E68" s="162"/>
      <c r="F68" s="63"/>
      <c r="G68" s="63"/>
      <c r="H68" s="64"/>
      <c r="I68" s="64"/>
      <c r="J68" s="65"/>
      <c r="K68" s="63"/>
      <c r="L68" s="64"/>
      <c r="M68" s="26"/>
      <c r="N68" s="67">
        <f>SUBTOTAL(9,N67:N67)</f>
        <v>0</v>
      </c>
      <c r="O68" s="68"/>
      <c r="P68" s="2"/>
    </row>
    <row r="69" spans="1:16" ht="20.45" customHeight="1" x14ac:dyDescent="0.4"/>
    <row r="70" spans="1:16" s="10" customFormat="1" ht="20.45" customHeight="1" x14ac:dyDescent="0.4"/>
    <row r="71" spans="1:16" ht="27" customHeight="1" x14ac:dyDescent="0.4">
      <c r="B71" s="3" t="s">
        <v>14</v>
      </c>
      <c r="C71" s="3"/>
      <c r="D71" s="3"/>
    </row>
    <row r="72" spans="1:16" ht="27" customHeight="1" x14ac:dyDescent="0.4">
      <c r="B72" s="3" t="s">
        <v>15</v>
      </c>
      <c r="C72" s="3"/>
      <c r="D72" s="3" t="s">
        <v>11</v>
      </c>
    </row>
    <row r="73" spans="1:16" ht="27" customHeight="1" x14ac:dyDescent="0.4">
      <c r="B73" s="3"/>
      <c r="C73" s="3"/>
      <c r="D73" s="3"/>
    </row>
    <row r="74" spans="1:16" ht="27" customHeight="1" x14ac:dyDescent="0.4">
      <c r="B74" s="3" t="s">
        <v>16</v>
      </c>
      <c r="C74" s="3"/>
      <c r="D74" s="3"/>
    </row>
    <row r="75" spans="1:16" ht="27" customHeight="1" x14ac:dyDescent="0.4">
      <c r="B75" s="3" t="s">
        <v>13</v>
      </c>
      <c r="C75" s="3" t="s">
        <v>17</v>
      </c>
      <c r="D75" s="4">
        <v>1000000</v>
      </c>
    </row>
    <row r="76" spans="1:16" ht="27" customHeight="1" x14ac:dyDescent="0.4">
      <c r="B76" s="3"/>
      <c r="C76" s="3" t="s">
        <v>18</v>
      </c>
      <c r="D76" s="4">
        <v>1500000</v>
      </c>
    </row>
    <row r="77" spans="1:16" ht="27" customHeight="1" x14ac:dyDescent="0.4">
      <c r="B77" s="3"/>
      <c r="C77" s="3" t="s">
        <v>19</v>
      </c>
      <c r="D77" s="4">
        <v>2000000</v>
      </c>
    </row>
    <row r="78" spans="1:16" ht="27" customHeight="1" x14ac:dyDescent="0.4">
      <c r="B78" s="3"/>
      <c r="C78" s="3" t="s">
        <v>20</v>
      </c>
      <c r="D78" s="4">
        <v>2500000</v>
      </c>
    </row>
    <row r="79" spans="1:16" ht="27" customHeight="1" x14ac:dyDescent="0.4">
      <c r="B79" s="1" t="s">
        <v>22</v>
      </c>
    </row>
    <row r="80" spans="1:16" ht="27" customHeight="1" x14ac:dyDescent="0.4">
      <c r="B80" s="1" t="s">
        <v>24</v>
      </c>
    </row>
    <row r="81" spans="2:2" ht="27" customHeight="1" x14ac:dyDescent="0.4">
      <c r="B81" s="1" t="s">
        <v>26</v>
      </c>
    </row>
    <row r="82" spans="2:2" ht="27" customHeight="1" x14ac:dyDescent="0.4">
      <c r="B82" s="1" t="s">
        <v>25</v>
      </c>
    </row>
    <row r="83" spans="2:2" ht="27" customHeight="1" x14ac:dyDescent="0.4">
      <c r="B83" s="1" t="s">
        <v>28</v>
      </c>
    </row>
    <row r="84" spans="2:2" ht="27" customHeight="1" x14ac:dyDescent="0.4">
      <c r="B84" s="1" t="s">
        <v>27</v>
      </c>
    </row>
    <row r="85" spans="2:2" ht="27" customHeight="1" x14ac:dyDescent="0.4">
      <c r="B85" s="1" t="s">
        <v>92</v>
      </c>
    </row>
    <row r="86" spans="2:2" ht="27" customHeight="1" x14ac:dyDescent="0.4">
      <c r="B86" s="1" t="s">
        <v>93</v>
      </c>
    </row>
    <row r="87" spans="2:2" ht="27" customHeight="1" x14ac:dyDescent="0.4">
      <c r="B87" s="1" t="s">
        <v>41</v>
      </c>
    </row>
    <row r="88" spans="2:2" ht="27" customHeight="1" x14ac:dyDescent="0.4">
      <c r="B88" s="1" t="s">
        <v>42</v>
      </c>
    </row>
    <row r="89" spans="2:2" ht="27" customHeight="1" x14ac:dyDescent="0.4">
      <c r="B89" s="1" t="s">
        <v>43</v>
      </c>
    </row>
    <row r="90" spans="2:2" ht="27" customHeight="1" x14ac:dyDescent="0.4">
      <c r="B90" s="1" t="s">
        <v>34</v>
      </c>
    </row>
    <row r="92" spans="2:2" ht="27" customHeight="1" x14ac:dyDescent="0.4">
      <c r="B92" s="1" t="s">
        <v>44</v>
      </c>
    </row>
    <row r="93" spans="2:2" ht="27" customHeight="1" x14ac:dyDescent="0.4">
      <c r="B93" s="1" t="s">
        <v>45</v>
      </c>
    </row>
    <row r="94" spans="2:2" ht="27" customHeight="1" x14ac:dyDescent="0.4">
      <c r="B94" s="1" t="s">
        <v>46</v>
      </c>
    </row>
    <row r="96" spans="2:2" ht="27" customHeight="1" x14ac:dyDescent="0.4">
      <c r="B96" s="1" t="s">
        <v>49</v>
      </c>
    </row>
    <row r="97" spans="2:2" ht="27" customHeight="1" x14ac:dyDescent="0.4">
      <c r="B97" s="1" t="s">
        <v>50</v>
      </c>
    </row>
    <row r="98" spans="2:2" ht="27" customHeight="1" x14ac:dyDescent="0.4">
      <c r="B98" s="1" t="s">
        <v>52</v>
      </c>
    </row>
    <row r="99" spans="2:2" ht="27" customHeight="1" x14ac:dyDescent="0.4">
      <c r="B99" s="1" t="s">
        <v>53</v>
      </c>
    </row>
    <row r="100" spans="2:2" ht="27" customHeight="1" x14ac:dyDescent="0.4">
      <c r="B100" s="1" t="s">
        <v>54</v>
      </c>
    </row>
    <row r="101" spans="2:2" ht="27" customHeight="1" x14ac:dyDescent="0.4">
      <c r="B101" s="1" t="s">
        <v>55</v>
      </c>
    </row>
  </sheetData>
  <mergeCells count="99">
    <mergeCell ref="O58:O59"/>
    <mergeCell ref="N65:N66"/>
    <mergeCell ref="O65:O66"/>
    <mergeCell ref="J65:K66"/>
    <mergeCell ref="L65:L66"/>
    <mergeCell ref="M65:M66"/>
    <mergeCell ref="N58:N59"/>
    <mergeCell ref="J58:K59"/>
    <mergeCell ref="L58:L59"/>
    <mergeCell ref="M58:M59"/>
    <mergeCell ref="J31:K32"/>
    <mergeCell ref="L31:L32"/>
    <mergeCell ref="M31:M32"/>
    <mergeCell ref="N31:N32"/>
    <mergeCell ref="O31:O32"/>
    <mergeCell ref="H31:H32"/>
    <mergeCell ref="I31:I32"/>
    <mergeCell ref="F65:F66"/>
    <mergeCell ref="G65:G66"/>
    <mergeCell ref="H65:H66"/>
    <mergeCell ref="I58:I59"/>
    <mergeCell ref="F58:F59"/>
    <mergeCell ref="G58:G59"/>
    <mergeCell ref="H58:H59"/>
    <mergeCell ref="F47:F48"/>
    <mergeCell ref="G47:G48"/>
    <mergeCell ref="H47:H48"/>
    <mergeCell ref="I47:I48"/>
    <mergeCell ref="C68:E68"/>
    <mergeCell ref="B31:B32"/>
    <mergeCell ref="C31:E32"/>
    <mergeCell ref="F31:F32"/>
    <mergeCell ref="G31:G32"/>
    <mergeCell ref="D62:E62"/>
    <mergeCell ref="C63:E63"/>
    <mergeCell ref="B65:B66"/>
    <mergeCell ref="C65:E66"/>
    <mergeCell ref="C60:E60"/>
    <mergeCell ref="B58:B59"/>
    <mergeCell ref="C58:E59"/>
    <mergeCell ref="D36:E36"/>
    <mergeCell ref="C37:E37"/>
    <mergeCell ref="C33:E33"/>
    <mergeCell ref="D61:E61"/>
    <mergeCell ref="C67:E67"/>
    <mergeCell ref="D50:E50"/>
    <mergeCell ref="C53:E53"/>
    <mergeCell ref="D54:E54"/>
    <mergeCell ref="C55:E55"/>
    <mergeCell ref="C25:E25"/>
    <mergeCell ref="D26:E26"/>
    <mergeCell ref="B47:B48"/>
    <mergeCell ref="C47:E48"/>
    <mergeCell ref="C49:E49"/>
    <mergeCell ref="C27:E27"/>
    <mergeCell ref="D28:E28"/>
    <mergeCell ref="C29:E29"/>
    <mergeCell ref="D34:E34"/>
    <mergeCell ref="D35:E35"/>
    <mergeCell ref="D24:E24"/>
    <mergeCell ref="E16:K16"/>
    <mergeCell ref="B21:B22"/>
    <mergeCell ref="C21:E22"/>
    <mergeCell ref="F21:F22"/>
    <mergeCell ref="G21:G22"/>
    <mergeCell ref="H21:H22"/>
    <mergeCell ref="I21:I22"/>
    <mergeCell ref="J21:K22"/>
    <mergeCell ref="L21:L22"/>
    <mergeCell ref="M21:M22"/>
    <mergeCell ref="N21:N22"/>
    <mergeCell ref="O21:O22"/>
    <mergeCell ref="C23:E23"/>
    <mergeCell ref="C14:D14"/>
    <mergeCell ref="E14:K14"/>
    <mergeCell ref="C15:D15"/>
    <mergeCell ref="E15:K15"/>
    <mergeCell ref="C16:D16"/>
    <mergeCell ref="N47:N48"/>
    <mergeCell ref="O47:O48"/>
    <mergeCell ref="B9:N9"/>
    <mergeCell ref="B11:D11"/>
    <mergeCell ref="E11:H11"/>
    <mergeCell ref="I11:J11"/>
    <mergeCell ref="K11:N11"/>
    <mergeCell ref="B12:D12"/>
    <mergeCell ref="E12:H12"/>
    <mergeCell ref="I12:J12"/>
    <mergeCell ref="K12:N12"/>
    <mergeCell ref="B13:D13"/>
    <mergeCell ref="E13:H13"/>
    <mergeCell ref="I13:J13"/>
    <mergeCell ref="K13:N13"/>
    <mergeCell ref="B14:B16"/>
    <mergeCell ref="J47:K48"/>
    <mergeCell ref="C51:E51"/>
    <mergeCell ref="D52:E52"/>
    <mergeCell ref="L47:L48"/>
    <mergeCell ref="M47:M48"/>
  </mergeCells>
  <phoneticPr fontId="1"/>
  <dataValidations count="6">
    <dataValidation type="list" allowBlank="1" showInputMessage="1" showErrorMessage="1" sqref="I60" xr:uid="{53DD0465-C3AF-496A-AD84-D10D915A28CF}">
      <formula1>$B$98:$B$101</formula1>
    </dataValidation>
    <dataValidation type="list" allowBlank="1" showInputMessage="1" showErrorMessage="1" sqref="I23 I51 H33:I33 I53 I27 I25 I49 I61" xr:uid="{44EF6FBD-88E2-4969-A203-E659280064F5}">
      <formula1>$B$96:$B$97</formula1>
    </dataValidation>
    <dataValidation allowBlank="1" showDropDown="1" showInputMessage="1" showErrorMessage="1" sqref="B67:B68 B23:B29 B60:B63 B45 B49:B56 B33:B39" xr:uid="{09581646-FD0F-42AC-B004-9A23F765908D}"/>
    <dataValidation type="list" allowBlank="1" showInputMessage="1" showErrorMessage="1" sqref="F53 F51 F61 F49 F55:F57 F29 F64 F37:F39 F45" xr:uid="{4F8813EE-9890-4391-B3C4-36BD6E4AB5E5}">
      <formula1>$B$80:$B$90</formula1>
    </dataValidation>
    <dataValidation type="list" allowBlank="1" showInputMessage="1" showErrorMessage="1" sqref="F23 F27 F25" xr:uid="{A3AFA01D-83EE-4937-B575-A2BCE1595B14}">
      <formula1>$B$80:$B$89</formula1>
    </dataValidation>
    <dataValidation type="list" allowBlank="1" showInputMessage="1" showErrorMessage="1" sqref="F60" xr:uid="{D102AF8A-0DA7-42D7-AEFD-86940C0684C0}">
      <formula1>"介護業務支援（インカム）,介護業務支援（ソフト）,介護業務支援（インカム、ソフト以外）"</formula1>
    </dataValidation>
  </dataValidations>
  <pageMargins left="0.70866141732283472" right="0.31496062992125984" top="0.55118110236220474" bottom="0.74803149606299213" header="0.31496062992125984" footer="0.31496062992125984"/>
  <pageSetup paperSize="9" scale="49" fitToHeight="0" orientation="portrait" r:id="rId1"/>
  <rowBreaks count="1" manualBreakCount="1">
    <brk id="45"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7DC6-4BE8-4D97-AA01-C7F3AF1FFCC8}">
  <sheetPr>
    <pageSetUpPr fitToPage="1"/>
  </sheetPr>
  <dimension ref="A2:Q100"/>
  <sheetViews>
    <sheetView view="pageBreakPreview" topLeftCell="A48" zoomScale="70" zoomScaleNormal="100" zoomScaleSheetLayoutView="70" workbookViewId="0">
      <selection activeCell="P6" sqref="P6"/>
    </sheetView>
  </sheetViews>
  <sheetFormatPr defaultColWidth="9" defaultRowHeight="27" customHeight="1" x14ac:dyDescent="0.4"/>
  <cols>
    <col min="1" max="1" width="3" style="1" customWidth="1"/>
    <col min="2" max="2" width="5.375" style="1" customWidth="1"/>
    <col min="3" max="3" width="5.25" style="1" customWidth="1"/>
    <col min="4" max="4" width="7.25" style="1" customWidth="1"/>
    <col min="5" max="5" width="4.875" style="1" customWidth="1"/>
    <col min="6" max="6" width="14.75" style="1" customWidth="1"/>
    <col min="7" max="7" width="16.875" style="1" customWidth="1"/>
    <col min="8" max="8" width="17" style="1" customWidth="1"/>
    <col min="9" max="9" width="11.125" style="1" customWidth="1"/>
    <col min="10" max="10" width="10.875" style="1" customWidth="1"/>
    <col min="11" max="11" width="10.75" style="1" customWidth="1"/>
    <col min="12" max="12" width="19" style="1" customWidth="1"/>
    <col min="13" max="13" width="17" style="1" customWidth="1"/>
    <col min="14" max="14" width="13.875" style="1" customWidth="1"/>
    <col min="15" max="15" width="12.875" style="1" customWidth="1"/>
    <col min="16" max="16384" width="9" style="1"/>
  </cols>
  <sheetData>
    <row r="2" spans="2:15" ht="18" customHeight="1" x14ac:dyDescent="0.4">
      <c r="B2" s="8" t="s">
        <v>39</v>
      </c>
      <c r="C2" s="9"/>
      <c r="D2" s="9"/>
      <c r="E2" s="9"/>
      <c r="F2" s="9"/>
      <c r="G2" s="9"/>
      <c r="H2" s="9"/>
      <c r="I2" s="9"/>
      <c r="J2" s="9"/>
      <c r="K2" s="9"/>
      <c r="L2" s="9"/>
      <c r="M2" s="9"/>
      <c r="N2" s="9"/>
      <c r="O2" s="9"/>
    </row>
    <row r="3" spans="2:15" ht="24" customHeight="1" x14ac:dyDescent="0.4">
      <c r="B3" s="10" t="s">
        <v>64</v>
      </c>
      <c r="C3" s="10"/>
      <c r="D3" s="10"/>
      <c r="E3" s="10"/>
      <c r="F3" s="10"/>
      <c r="G3" s="10"/>
      <c r="H3" s="10"/>
      <c r="I3" s="10"/>
      <c r="J3" s="10"/>
      <c r="K3" s="9"/>
      <c r="L3" s="9"/>
      <c r="M3" s="9"/>
      <c r="N3" s="9"/>
      <c r="O3" s="9"/>
    </row>
    <row r="4" spans="2:15" ht="24" customHeight="1" x14ac:dyDescent="0.4">
      <c r="B4" s="10" t="s">
        <v>65</v>
      </c>
      <c r="C4" s="10"/>
      <c r="D4" s="10"/>
      <c r="E4" s="10"/>
      <c r="F4" s="10"/>
      <c r="G4" s="10"/>
      <c r="H4" s="10"/>
      <c r="I4" s="10"/>
      <c r="J4" s="10"/>
      <c r="K4" s="9"/>
      <c r="L4" s="9"/>
      <c r="M4" s="9"/>
      <c r="N4" s="9"/>
      <c r="O4" s="9"/>
    </row>
    <row r="5" spans="2:15" ht="24" customHeight="1" x14ac:dyDescent="0.4">
      <c r="B5" s="10" t="s">
        <v>66</v>
      </c>
      <c r="C5" s="10"/>
      <c r="D5" s="10"/>
      <c r="E5" s="10"/>
      <c r="F5" s="10"/>
      <c r="G5" s="10"/>
      <c r="H5" s="10"/>
      <c r="I5" s="10"/>
      <c r="J5" s="10"/>
      <c r="K5" s="9"/>
      <c r="L5" s="9"/>
      <c r="M5" s="9"/>
      <c r="N5" s="9"/>
      <c r="O5" s="9"/>
    </row>
    <row r="6" spans="2:15" ht="24" customHeight="1" x14ac:dyDescent="0.4">
      <c r="B6" s="10" t="s">
        <v>69</v>
      </c>
      <c r="C6" s="10"/>
      <c r="D6" s="10"/>
      <c r="E6" s="10"/>
      <c r="F6" s="10"/>
      <c r="G6" s="10"/>
      <c r="H6" s="10"/>
      <c r="I6" s="10"/>
      <c r="J6" s="10"/>
      <c r="K6" s="9"/>
      <c r="L6" s="9"/>
      <c r="M6" s="9"/>
      <c r="N6" s="9"/>
      <c r="O6" s="9"/>
    </row>
    <row r="7" spans="2:15" ht="24" customHeight="1" x14ac:dyDescent="0.4">
      <c r="B7" s="8" t="s">
        <v>57</v>
      </c>
      <c r="C7" s="10"/>
      <c r="D7" s="10"/>
      <c r="E7" s="10"/>
      <c r="F7" s="10"/>
      <c r="G7" s="10"/>
      <c r="H7" s="10"/>
      <c r="I7" s="10"/>
      <c r="J7" s="10"/>
      <c r="K7" s="9"/>
      <c r="L7" s="9"/>
      <c r="M7" s="9"/>
      <c r="N7" s="9"/>
      <c r="O7" s="9"/>
    </row>
    <row r="8" spans="2:15" ht="24" customHeight="1" x14ac:dyDescent="0.4">
      <c r="B8" s="10" t="s">
        <v>119</v>
      </c>
      <c r="C8" s="10"/>
      <c r="D8" s="10"/>
      <c r="E8" s="10"/>
      <c r="F8" s="10"/>
      <c r="G8" s="10"/>
      <c r="H8" s="10"/>
      <c r="I8" s="10"/>
      <c r="J8" s="10"/>
      <c r="K8" s="9"/>
      <c r="L8" s="9"/>
      <c r="M8" s="9"/>
      <c r="N8" s="9"/>
      <c r="O8" s="9"/>
    </row>
    <row r="9" spans="2:15" ht="24" customHeight="1" x14ac:dyDescent="0.4">
      <c r="B9" s="124" t="s">
        <v>67</v>
      </c>
      <c r="C9" s="124"/>
      <c r="D9" s="124"/>
      <c r="E9" s="124"/>
      <c r="F9" s="124"/>
      <c r="G9" s="124"/>
      <c r="H9" s="124"/>
      <c r="I9" s="124"/>
      <c r="J9" s="124"/>
      <c r="K9" s="124"/>
      <c r="L9" s="124"/>
      <c r="M9" s="124"/>
      <c r="N9" s="124"/>
    </row>
    <row r="10" spans="2:15" ht="31.5" customHeight="1" x14ac:dyDescent="0.4">
      <c r="B10" s="10" t="s">
        <v>6</v>
      </c>
      <c r="C10" s="6"/>
      <c r="D10" s="6"/>
      <c r="E10" s="6"/>
      <c r="F10" s="6"/>
      <c r="G10" s="11"/>
      <c r="H10" s="12"/>
      <c r="I10" s="12"/>
      <c r="J10" s="7"/>
      <c r="K10" s="12"/>
      <c r="N10" s="74"/>
      <c r="O10" s="75" t="s">
        <v>68</v>
      </c>
    </row>
    <row r="11" spans="2:15" ht="30.75" customHeight="1" x14ac:dyDescent="0.4">
      <c r="B11" s="125" t="s">
        <v>0</v>
      </c>
      <c r="C11" s="126"/>
      <c r="D11" s="127"/>
      <c r="E11" s="128"/>
      <c r="F11" s="129"/>
      <c r="G11" s="129"/>
      <c r="H11" s="130"/>
      <c r="I11" s="131" t="s">
        <v>36</v>
      </c>
      <c r="J11" s="131"/>
      <c r="K11" s="132"/>
      <c r="L11" s="132"/>
      <c r="M11" s="132"/>
      <c r="N11" s="132"/>
    </row>
    <row r="12" spans="2:15" ht="30.75" customHeight="1" x14ac:dyDescent="0.4">
      <c r="B12" s="125" t="s">
        <v>9</v>
      </c>
      <c r="C12" s="126"/>
      <c r="D12" s="127"/>
      <c r="E12" s="133"/>
      <c r="F12" s="134"/>
      <c r="G12" s="134"/>
      <c r="H12" s="135"/>
      <c r="I12" s="136" t="s">
        <v>8</v>
      </c>
      <c r="J12" s="136"/>
      <c r="K12" s="137"/>
      <c r="L12" s="137"/>
      <c r="M12" s="137"/>
      <c r="N12" s="137"/>
    </row>
    <row r="13" spans="2:15" ht="30.75" customHeight="1" x14ac:dyDescent="0.4">
      <c r="B13" s="125" t="s">
        <v>1</v>
      </c>
      <c r="C13" s="126"/>
      <c r="D13" s="127"/>
      <c r="E13" s="133" t="s">
        <v>4</v>
      </c>
      <c r="F13" s="134"/>
      <c r="G13" s="134"/>
      <c r="H13" s="135"/>
      <c r="I13" s="136" t="s">
        <v>7</v>
      </c>
      <c r="J13" s="136"/>
      <c r="K13" s="138"/>
      <c r="L13" s="138"/>
      <c r="M13" s="138"/>
      <c r="N13" s="138"/>
    </row>
    <row r="14" spans="2:15" ht="30.75" customHeight="1" x14ac:dyDescent="0.4">
      <c r="B14" s="139" t="s">
        <v>2</v>
      </c>
      <c r="C14" s="125" t="s">
        <v>10</v>
      </c>
      <c r="D14" s="142"/>
      <c r="E14" s="143"/>
      <c r="F14" s="144"/>
      <c r="G14" s="144"/>
      <c r="H14" s="144"/>
      <c r="I14" s="144"/>
      <c r="J14" s="144"/>
      <c r="K14" s="145"/>
      <c r="L14" s="7"/>
      <c r="M14" s="7"/>
      <c r="N14" s="7"/>
      <c r="O14" s="7"/>
    </row>
    <row r="15" spans="2:15" ht="30.75" customHeight="1" x14ac:dyDescent="0.4">
      <c r="B15" s="140"/>
      <c r="C15" s="136" t="s">
        <v>3</v>
      </c>
      <c r="D15" s="136"/>
      <c r="E15" s="143"/>
      <c r="F15" s="144"/>
      <c r="G15" s="144"/>
      <c r="H15" s="144"/>
      <c r="I15" s="144"/>
      <c r="J15" s="144"/>
      <c r="K15" s="146"/>
      <c r="L15" s="2"/>
      <c r="M15" s="2"/>
      <c r="N15" s="2"/>
      <c r="O15" s="7"/>
    </row>
    <row r="16" spans="2:15" ht="30.75" customHeight="1" x14ac:dyDescent="0.4">
      <c r="B16" s="141"/>
      <c r="C16" s="131" t="s">
        <v>37</v>
      </c>
      <c r="D16" s="136"/>
      <c r="E16" s="133"/>
      <c r="F16" s="134"/>
      <c r="G16" s="134"/>
      <c r="H16" s="134"/>
      <c r="I16" s="134"/>
      <c r="J16" s="134"/>
      <c r="K16" s="135"/>
      <c r="L16" s="2"/>
      <c r="M16" s="2"/>
      <c r="N16" s="2"/>
      <c r="O16" s="7"/>
    </row>
    <row r="17" spans="1:17" ht="19.5" customHeight="1" x14ac:dyDescent="0.4">
      <c r="B17" s="6"/>
      <c r="C17" s="6"/>
      <c r="D17" s="6"/>
      <c r="E17" s="76" t="s">
        <v>63</v>
      </c>
      <c r="F17" s="6"/>
      <c r="G17" s="6"/>
      <c r="H17" s="6"/>
      <c r="I17" s="6"/>
      <c r="J17" s="6"/>
      <c r="K17" s="7"/>
      <c r="L17" s="2"/>
      <c r="M17" s="2"/>
      <c r="N17" s="2"/>
    </row>
    <row r="18" spans="1:17" ht="27" customHeight="1" x14ac:dyDescent="0.4">
      <c r="B18" s="10" t="s">
        <v>5</v>
      </c>
      <c r="C18" s="6"/>
      <c r="D18" s="6"/>
      <c r="E18" s="6"/>
      <c r="F18" s="6"/>
      <c r="G18" s="6"/>
      <c r="H18" s="13"/>
      <c r="I18" s="13"/>
      <c r="J18" s="13"/>
      <c r="K18" s="7"/>
      <c r="L18" s="2"/>
      <c r="M18" s="2"/>
      <c r="N18" s="2"/>
      <c r="O18" s="7"/>
    </row>
    <row r="19" spans="1:17" ht="27" customHeight="1" x14ac:dyDescent="0.4">
      <c r="B19" s="15" t="s">
        <v>40</v>
      </c>
      <c r="C19" s="6"/>
      <c r="D19" s="6"/>
      <c r="E19" s="6"/>
      <c r="F19" s="6"/>
      <c r="G19" s="6"/>
      <c r="H19" s="77" t="s">
        <v>61</v>
      </c>
      <c r="I19" s="45"/>
      <c r="J19" s="13"/>
      <c r="K19" s="7"/>
      <c r="L19" s="2"/>
      <c r="M19" s="2"/>
      <c r="N19" s="7"/>
    </row>
    <row r="20" spans="1:17" ht="27" customHeight="1" thickBot="1" x14ac:dyDescent="0.45">
      <c r="B20" s="15" t="s">
        <v>70</v>
      </c>
      <c r="C20" s="6"/>
      <c r="D20" s="6"/>
      <c r="E20" s="6"/>
      <c r="F20" s="6"/>
      <c r="G20" s="6"/>
      <c r="H20" s="77"/>
      <c r="I20" s="45"/>
      <c r="J20" s="13"/>
      <c r="K20" s="7"/>
      <c r="L20" s="2"/>
      <c r="M20" s="2"/>
      <c r="N20" s="7"/>
    </row>
    <row r="21" spans="1:17" ht="16.899999999999999" customHeight="1" x14ac:dyDescent="0.4">
      <c r="B21" s="148" t="s">
        <v>32</v>
      </c>
      <c r="C21" s="150" t="s">
        <v>12</v>
      </c>
      <c r="D21" s="150"/>
      <c r="E21" s="150"/>
      <c r="F21" s="152" t="s">
        <v>22</v>
      </c>
      <c r="G21" s="152" t="s">
        <v>29</v>
      </c>
      <c r="H21" s="148" t="s">
        <v>30</v>
      </c>
      <c r="I21" s="155" t="s">
        <v>48</v>
      </c>
      <c r="J21" s="107" t="s">
        <v>31</v>
      </c>
      <c r="K21" s="108"/>
      <c r="L21" s="116" t="s">
        <v>59</v>
      </c>
      <c r="M21" s="118" t="s">
        <v>58</v>
      </c>
      <c r="N21" s="120" t="s">
        <v>71</v>
      </c>
      <c r="O21" s="122" t="s">
        <v>21</v>
      </c>
      <c r="P21" s="2"/>
    </row>
    <row r="22" spans="1:17" ht="39" customHeight="1" thickBot="1" x14ac:dyDescent="0.45">
      <c r="B22" s="149"/>
      <c r="C22" s="151"/>
      <c r="D22" s="151"/>
      <c r="E22" s="151"/>
      <c r="F22" s="153"/>
      <c r="G22" s="153"/>
      <c r="H22" s="154"/>
      <c r="I22" s="156"/>
      <c r="J22" s="109"/>
      <c r="K22" s="110"/>
      <c r="L22" s="117"/>
      <c r="M22" s="119"/>
      <c r="N22" s="121"/>
      <c r="O22" s="123"/>
      <c r="P22" s="2"/>
    </row>
    <row r="23" spans="1:17" ht="48" customHeight="1" thickBot="1" x14ac:dyDescent="0.2">
      <c r="A23" s="1">
        <f>E12</f>
        <v>0</v>
      </c>
      <c r="B23" s="58" t="str">
        <f>IF(N23&gt;0,"○","")</f>
        <v>○</v>
      </c>
      <c r="C23" s="111" t="s">
        <v>101</v>
      </c>
      <c r="D23" s="147"/>
      <c r="E23" s="147"/>
      <c r="F23" s="93" t="s">
        <v>27</v>
      </c>
      <c r="G23" s="21" t="s">
        <v>97</v>
      </c>
      <c r="H23" s="78" t="s">
        <v>98</v>
      </c>
      <c r="I23" s="101" t="s">
        <v>99</v>
      </c>
      <c r="J23" s="16" t="s">
        <v>23</v>
      </c>
      <c r="K23" s="23">
        <v>3</v>
      </c>
      <c r="L23" s="20">
        <v>100000</v>
      </c>
      <c r="M23" s="73">
        <f>L23*K23</f>
        <v>300000</v>
      </c>
      <c r="N23" s="67">
        <f>IF(ROUNDDOWN(((K23*L23+K24)*4/5),-3)&gt;O23,O23,ROUNDDOWN(((K23*L23+K24)*4/5),-3))</f>
        <v>900000</v>
      </c>
      <c r="O23" s="37">
        <f>IF(F23="移乗支援",1000000*K23,IF(F23="入浴支援",1000000*K23,IF(F23="移動支援",300000*K23,IF(F23="排泄支援",300000*K23,IF(F23="見守り・コミュニケーション",300000*K23,IF(F23="介護業務支援（インカム以外）",300000*K23,IF(F23="機能訓練支援",300000*K23,IF(F23="食事・栄養管理支援",300000*K23,IF(F23="認知症生活支援・認知症ケア支援",300000*K23,IF(F23="介護業務支援（インカム）",1000000*K23,0))))))))))</f>
        <v>900000</v>
      </c>
      <c r="P23" s="5"/>
    </row>
    <row r="24" spans="1:17" ht="48" customHeight="1" thickBot="1" x14ac:dyDescent="0.2">
      <c r="B24" s="59" t="str">
        <f>IF(K24&gt;0,"○","")</f>
        <v>○</v>
      </c>
      <c r="C24" s="18" t="s">
        <v>102</v>
      </c>
      <c r="D24" s="114" t="s">
        <v>56</v>
      </c>
      <c r="E24" s="115"/>
      <c r="F24" s="36"/>
      <c r="G24" s="42"/>
      <c r="H24" s="22"/>
      <c r="I24" s="102"/>
      <c r="J24" s="19" t="s">
        <v>60</v>
      </c>
      <c r="K24" s="24">
        <v>1000000</v>
      </c>
      <c r="L24" s="38"/>
      <c r="M24" s="44">
        <f>K24</f>
        <v>1000000</v>
      </c>
      <c r="N24" s="72"/>
      <c r="O24" s="43"/>
      <c r="P24" s="5"/>
    </row>
    <row r="25" spans="1:17" ht="48" customHeight="1" thickBot="1" x14ac:dyDescent="0.2">
      <c r="A25" s="1">
        <f>E15</f>
        <v>0</v>
      </c>
      <c r="B25" s="58" t="str">
        <f>IF(N25&gt;0,"○","")</f>
        <v>○</v>
      </c>
      <c r="C25" s="111" t="s">
        <v>103</v>
      </c>
      <c r="D25" s="147"/>
      <c r="E25" s="147"/>
      <c r="F25" s="93" t="s">
        <v>92</v>
      </c>
      <c r="G25" s="21" t="s">
        <v>100</v>
      </c>
      <c r="H25" s="78" t="s">
        <v>62</v>
      </c>
      <c r="I25" s="101" t="s">
        <v>49</v>
      </c>
      <c r="J25" s="16" t="s">
        <v>23</v>
      </c>
      <c r="K25" s="23">
        <v>30</v>
      </c>
      <c r="L25" s="20">
        <v>60000</v>
      </c>
      <c r="M25" s="73">
        <f>L25*K25</f>
        <v>1800000</v>
      </c>
      <c r="N25" s="67">
        <f>IF(ROUNDDOWN(((K25*L25+K26)*4/5),-3)&gt;O25,O25,ROUNDDOWN(((K25*L25+K26)*4/5),-3))</f>
        <v>3040000</v>
      </c>
      <c r="O25" s="37">
        <f>IF(F25="移乗支援",1000000*K25,IF(F25="入浴支援",1000000*K25,IF(F25="移動支援",300000*K25,IF(F25="排泄支援",300000*K25,IF(F25="見守り・コミュニケーション",300000*K25,IF(F25="介護業務支援（インカム以外）",300000*K25,IF(F25="機能訓練支援",300000*K25,IF(F25="食事・栄養管理支援",300000*K25,IF(F25="認知症生活支援・認知症ケア支援",300000*K25,IF(F25="介護業務支援（インカム）",1000000*K25,0))))))))))</f>
        <v>30000000</v>
      </c>
      <c r="P25" s="5"/>
      <c r="Q25" s="103" t="s">
        <v>107</v>
      </c>
    </row>
    <row r="26" spans="1:17" ht="48" customHeight="1" thickBot="1" x14ac:dyDescent="0.2">
      <c r="B26" s="59" t="str">
        <f>IF(K26&gt;0,"○","")</f>
        <v>○</v>
      </c>
      <c r="C26" s="18" t="s">
        <v>104</v>
      </c>
      <c r="D26" s="114" t="s">
        <v>56</v>
      </c>
      <c r="E26" s="115"/>
      <c r="F26" s="36"/>
      <c r="G26" s="42"/>
      <c r="H26" s="22"/>
      <c r="I26" s="102"/>
      <c r="J26" s="19" t="s">
        <v>60</v>
      </c>
      <c r="K26" s="24">
        <v>2000000</v>
      </c>
      <c r="L26" s="38"/>
      <c r="M26" s="44">
        <f>K26</f>
        <v>2000000</v>
      </c>
      <c r="N26" s="72"/>
      <c r="O26" s="43"/>
      <c r="P26" s="5"/>
    </row>
    <row r="27" spans="1:17" ht="48" customHeight="1" thickBot="1" x14ac:dyDescent="0.2">
      <c r="A27" s="1">
        <f>E15</f>
        <v>0</v>
      </c>
      <c r="B27" s="58" t="str">
        <f>IF(N27&gt;0,"○","")</f>
        <v/>
      </c>
      <c r="C27" s="111" t="s">
        <v>105</v>
      </c>
      <c r="D27" s="147"/>
      <c r="E27" s="147"/>
      <c r="F27" s="93"/>
      <c r="G27" s="21"/>
      <c r="H27" s="79"/>
      <c r="I27" s="55"/>
      <c r="J27" s="16" t="s">
        <v>23</v>
      </c>
      <c r="K27" s="23"/>
      <c r="L27" s="20"/>
      <c r="M27" s="73">
        <f>L27*K27</f>
        <v>0</v>
      </c>
      <c r="N27" s="67">
        <f>IF(ROUNDDOWN(((K27*L27+K28)*4/5),-3)&gt;O27,O27,ROUNDDOWN(((K27*L27+K28)*4/5),-3))</f>
        <v>0</v>
      </c>
      <c r="O27" s="37">
        <f>IF(F27="移乗支援",1000000*K27,IF(F27="入浴支援",1000000*K27,IF(F27="移動支援",300000*K27,IF(F27="排泄支援",300000*K27,IF(F27="見守り・コミュニケーション",300000*K27,IF(F27="介護業務支援（インカム以外）",300000*K27,IF(F27="機能訓練支援",300000*K27,IF(F27="食事・栄養管理支援",300000*K27,IF(F27="認知症生活支援・認知症ケア支援",300000*K27,IF(F27="介護業務支援（インカム）",1000000*K27,0))))))))))</f>
        <v>0</v>
      </c>
      <c r="P27" s="5"/>
    </row>
    <row r="28" spans="1:17" ht="48" customHeight="1" thickBot="1" x14ac:dyDescent="0.2">
      <c r="B28" s="59" t="str">
        <f>IF(K28&gt;0,"○","")</f>
        <v/>
      </c>
      <c r="C28" s="18" t="s">
        <v>106</v>
      </c>
      <c r="D28" s="114" t="s">
        <v>56</v>
      </c>
      <c r="E28" s="115"/>
      <c r="F28" s="42"/>
      <c r="G28" s="42"/>
      <c r="H28" s="22"/>
      <c r="I28" s="102"/>
      <c r="J28" s="19" t="s">
        <v>60</v>
      </c>
      <c r="K28" s="24"/>
      <c r="L28" s="56"/>
      <c r="M28" s="44">
        <f>K28</f>
        <v>0</v>
      </c>
      <c r="N28" s="66"/>
      <c r="O28" s="81"/>
      <c r="P28" s="5"/>
    </row>
    <row r="29" spans="1:17" ht="38.450000000000003" customHeight="1" thickTop="1" thickBot="1" x14ac:dyDescent="0.2">
      <c r="B29" s="51"/>
      <c r="C29" s="158" t="s">
        <v>83</v>
      </c>
      <c r="D29" s="158"/>
      <c r="E29" s="158"/>
      <c r="F29" s="80"/>
      <c r="G29" s="30"/>
      <c r="H29" s="17"/>
      <c r="I29" s="17"/>
      <c r="J29" s="82"/>
      <c r="K29" s="83"/>
      <c r="L29" s="17"/>
      <c r="M29" s="17"/>
      <c r="N29" s="49">
        <f>SUBTOTAL(9,N23:N28)</f>
        <v>3940000</v>
      </c>
      <c r="O29" s="84"/>
      <c r="P29" s="5"/>
    </row>
    <row r="30" spans="1:17" ht="27" customHeight="1" thickBot="1" x14ac:dyDescent="0.45">
      <c r="B30" s="15" t="s">
        <v>72</v>
      </c>
      <c r="C30" s="6"/>
      <c r="D30" s="6"/>
      <c r="E30" s="6"/>
      <c r="F30" s="6"/>
      <c r="G30" s="6"/>
      <c r="H30" s="77"/>
      <c r="I30" s="45"/>
      <c r="J30" s="13"/>
      <c r="K30" s="7"/>
      <c r="L30" s="2"/>
      <c r="M30" s="2"/>
      <c r="N30" s="7"/>
    </row>
    <row r="31" spans="1:17" ht="16.899999999999999" customHeight="1" x14ac:dyDescent="0.4">
      <c r="B31" s="148" t="s">
        <v>32</v>
      </c>
      <c r="C31" s="150" t="s">
        <v>12</v>
      </c>
      <c r="D31" s="150"/>
      <c r="E31" s="150"/>
      <c r="F31" s="152" t="s">
        <v>29</v>
      </c>
      <c r="G31" s="148" t="s">
        <v>30</v>
      </c>
      <c r="H31" s="155" t="s">
        <v>88</v>
      </c>
      <c r="I31" s="155" t="s">
        <v>87</v>
      </c>
      <c r="J31" s="107" t="s">
        <v>31</v>
      </c>
      <c r="K31" s="108"/>
      <c r="L31" s="116" t="s">
        <v>59</v>
      </c>
      <c r="M31" s="118" t="s">
        <v>58</v>
      </c>
      <c r="N31" s="120" t="s">
        <v>71</v>
      </c>
      <c r="O31" s="122" t="s">
        <v>21</v>
      </c>
      <c r="P31" s="89" t="s">
        <v>90</v>
      </c>
    </row>
    <row r="32" spans="1:17" ht="39" customHeight="1" thickBot="1" x14ac:dyDescent="0.45">
      <c r="B32" s="149"/>
      <c r="C32" s="151"/>
      <c r="D32" s="151"/>
      <c r="E32" s="151"/>
      <c r="F32" s="163"/>
      <c r="G32" s="154"/>
      <c r="H32" s="156"/>
      <c r="I32" s="156"/>
      <c r="J32" s="109"/>
      <c r="K32" s="110"/>
      <c r="L32" s="117"/>
      <c r="M32" s="119"/>
      <c r="N32" s="121"/>
      <c r="O32" s="123"/>
      <c r="P32" s="89" t="s">
        <v>89</v>
      </c>
    </row>
    <row r="33" spans="1:16" ht="48" customHeight="1" thickBot="1" x14ac:dyDescent="0.2">
      <c r="A33" s="1">
        <f>E22</f>
        <v>0</v>
      </c>
      <c r="B33" s="58" t="str">
        <f>IF(N33&gt;0,"○","")</f>
        <v/>
      </c>
      <c r="C33" s="167" t="s">
        <v>79</v>
      </c>
      <c r="D33" s="168"/>
      <c r="E33" s="168"/>
      <c r="F33" s="21"/>
      <c r="G33" s="21"/>
      <c r="H33" s="78"/>
      <c r="I33" s="78"/>
      <c r="J33" s="34" t="s">
        <v>38</v>
      </c>
      <c r="K33" s="47"/>
      <c r="L33" s="39"/>
      <c r="M33" s="20"/>
      <c r="N33" s="67">
        <f>IF(ROUNDDOWN(((M33+M34+M35+M36)*4/5),-3)&gt;O33,O33,ROUNDDOWN(((M33+M34+M35+M36)*4/5),-3))</f>
        <v>0</v>
      </c>
      <c r="O33" s="46">
        <f>IF(OR(B34="○",B35="○",B36="○"),P33+150000,P33)</f>
        <v>0</v>
      </c>
      <c r="P33" s="46">
        <f>IF(K33&gt;=31,2500000,IF(K33&gt;=21,2000000,IF(K33&gt;=11,1500000,IF(K33&gt;=1,1000000,0))))</f>
        <v>0</v>
      </c>
    </row>
    <row r="34" spans="1:16" ht="48" customHeight="1" thickBot="1" x14ac:dyDescent="0.2">
      <c r="B34" s="59" t="str">
        <f>IF(K34&gt;0,"○","")</f>
        <v/>
      </c>
      <c r="C34" s="85" t="s">
        <v>73</v>
      </c>
      <c r="D34" s="114" t="s">
        <v>74</v>
      </c>
      <c r="E34" s="115"/>
      <c r="F34" s="36"/>
      <c r="G34" s="42"/>
      <c r="H34" s="22"/>
      <c r="I34" s="54"/>
      <c r="J34" s="19" t="s">
        <v>75</v>
      </c>
      <c r="K34" s="24"/>
      <c r="L34" s="38"/>
      <c r="M34" s="44">
        <f>K34</f>
        <v>0</v>
      </c>
      <c r="N34" s="72"/>
      <c r="O34" s="43"/>
      <c r="P34" s="5"/>
    </row>
    <row r="35" spans="1:16" ht="48" customHeight="1" thickBot="1" x14ac:dyDescent="0.2">
      <c r="B35" s="59" t="str">
        <f>IF(K35&gt;0,"○","")</f>
        <v/>
      </c>
      <c r="C35" s="86"/>
      <c r="D35" s="159" t="s">
        <v>77</v>
      </c>
      <c r="E35" s="115"/>
      <c r="F35" s="36"/>
      <c r="G35" s="42"/>
      <c r="H35" s="22"/>
      <c r="I35" s="54"/>
      <c r="J35" s="19" t="s">
        <v>76</v>
      </c>
      <c r="K35" s="24"/>
      <c r="L35" s="38"/>
      <c r="M35" s="44">
        <f>K35</f>
        <v>0</v>
      </c>
      <c r="N35" s="72"/>
      <c r="O35" s="43"/>
      <c r="P35" s="5"/>
    </row>
    <row r="36" spans="1:16" ht="48" customHeight="1" thickBot="1" x14ac:dyDescent="0.2">
      <c r="B36" s="59" t="str">
        <f>IF(K36&gt;0,"○","")</f>
        <v/>
      </c>
      <c r="C36" s="87"/>
      <c r="D36" s="159" t="s">
        <v>78</v>
      </c>
      <c r="E36" s="115"/>
      <c r="F36" s="42"/>
      <c r="G36" s="42"/>
      <c r="H36" s="22"/>
      <c r="I36" s="54"/>
      <c r="J36" s="19" t="s">
        <v>80</v>
      </c>
      <c r="K36" s="24"/>
      <c r="L36" s="56"/>
      <c r="M36" s="44">
        <f>K36</f>
        <v>0</v>
      </c>
      <c r="N36" s="66"/>
      <c r="O36" s="81"/>
      <c r="P36" s="5"/>
    </row>
    <row r="37" spans="1:16" ht="38.25" customHeight="1" thickTop="1" thickBot="1" x14ac:dyDescent="0.2">
      <c r="B37" s="51"/>
      <c r="C37" s="158" t="s">
        <v>82</v>
      </c>
      <c r="D37" s="158"/>
      <c r="E37" s="158"/>
      <c r="F37" s="80"/>
      <c r="G37" s="30"/>
      <c r="H37" s="17"/>
      <c r="I37" s="17"/>
      <c r="J37" s="82"/>
      <c r="K37" s="83"/>
      <c r="L37" s="17"/>
      <c r="M37" s="17"/>
      <c r="N37" s="49">
        <f>SUBTOTAL(9,N33:N36)</f>
        <v>0</v>
      </c>
      <c r="O37" s="84"/>
      <c r="P37" s="5"/>
    </row>
    <row r="38" spans="1:16" ht="38.450000000000003" customHeight="1" x14ac:dyDescent="0.15">
      <c r="B38" s="10" t="s">
        <v>117</v>
      </c>
      <c r="C38" s="29"/>
      <c r="D38" s="29"/>
      <c r="E38" s="29"/>
      <c r="F38" s="29"/>
      <c r="G38" s="35"/>
      <c r="H38" s="31"/>
      <c r="I38" s="31"/>
      <c r="J38" s="13"/>
      <c r="K38" s="32"/>
      <c r="L38" s="31"/>
      <c r="M38" s="31"/>
      <c r="N38" s="31"/>
      <c r="O38" s="33"/>
      <c r="P38" s="5"/>
    </row>
    <row r="39" spans="1:16" ht="38.450000000000003" customHeight="1" x14ac:dyDescent="0.15">
      <c r="B39" s="106" t="s">
        <v>118</v>
      </c>
      <c r="C39" s="29"/>
      <c r="D39" s="29"/>
      <c r="E39" s="29"/>
      <c r="F39" s="29"/>
      <c r="G39" s="35"/>
      <c r="H39" s="31"/>
      <c r="I39" s="31"/>
      <c r="J39" s="13"/>
      <c r="K39" s="32"/>
      <c r="L39" s="31"/>
      <c r="M39" s="31"/>
      <c r="N39" s="31"/>
      <c r="O39" s="33"/>
      <c r="P39" s="5"/>
    </row>
    <row r="40" spans="1:16" ht="38.450000000000003" customHeight="1" x14ac:dyDescent="0.15">
      <c r="B40" s="104" t="s">
        <v>110</v>
      </c>
      <c r="I40" s="31"/>
      <c r="J40" s="13"/>
      <c r="K40" s="32"/>
      <c r="L40" s="31"/>
      <c r="M40" s="31"/>
      <c r="N40" s="31"/>
      <c r="O40" s="33"/>
      <c r="P40" s="5"/>
    </row>
    <row r="41" spans="1:16" ht="38.450000000000003" customHeight="1" x14ac:dyDescent="0.15">
      <c r="B41" s="104"/>
      <c r="C41" s="104" t="s">
        <v>109</v>
      </c>
      <c r="I41" s="31"/>
      <c r="J41" s="13"/>
      <c r="K41" s="32"/>
      <c r="L41" s="31"/>
      <c r="M41" s="31"/>
      <c r="N41" s="31"/>
      <c r="O41" s="33"/>
      <c r="P41" s="5"/>
    </row>
    <row r="42" spans="1:16" ht="38.450000000000003" customHeight="1" x14ac:dyDescent="0.15">
      <c r="I42" s="31"/>
      <c r="J42" s="13"/>
      <c r="K42" s="32"/>
      <c r="L42" s="31"/>
      <c r="M42" s="31"/>
      <c r="N42" s="31"/>
      <c r="O42" s="33"/>
      <c r="P42" s="5"/>
    </row>
    <row r="43" spans="1:16" ht="38.450000000000003" customHeight="1" x14ac:dyDescent="0.15">
      <c r="C43" s="104" t="s">
        <v>108</v>
      </c>
      <c r="I43" s="31"/>
      <c r="J43" s="13"/>
      <c r="K43" s="32"/>
      <c r="L43" s="31"/>
      <c r="M43" s="31"/>
      <c r="N43" s="31"/>
      <c r="O43" s="33"/>
      <c r="P43" s="5"/>
    </row>
    <row r="44" spans="1:16" ht="38.450000000000003" customHeight="1" x14ac:dyDescent="0.15">
      <c r="I44" s="31"/>
      <c r="J44" s="13"/>
      <c r="K44" s="32"/>
      <c r="L44" s="31"/>
      <c r="M44" s="31"/>
      <c r="N44" s="31"/>
      <c r="O44" s="33"/>
      <c r="P44" s="5"/>
    </row>
    <row r="45" spans="1:16" ht="38.450000000000003" customHeight="1" x14ac:dyDescent="0.15">
      <c r="B45" s="88"/>
      <c r="C45" s="29"/>
      <c r="D45" s="29"/>
      <c r="E45" s="29"/>
      <c r="F45" s="29"/>
      <c r="G45" s="35"/>
      <c r="H45" s="31"/>
      <c r="I45" s="31"/>
      <c r="J45" s="13"/>
      <c r="K45" s="32"/>
      <c r="L45" s="31"/>
      <c r="M45" s="31"/>
      <c r="N45" s="31"/>
      <c r="O45" s="33"/>
      <c r="P45" s="5"/>
    </row>
    <row r="46" spans="1:16" ht="27" customHeight="1" thickBot="1" x14ac:dyDescent="0.45">
      <c r="B46" s="15" t="s">
        <v>84</v>
      </c>
      <c r="C46" s="6"/>
      <c r="D46" s="6"/>
      <c r="E46" s="6"/>
      <c r="F46" s="6"/>
      <c r="G46" s="6"/>
      <c r="H46" s="77"/>
      <c r="I46" s="45"/>
      <c r="J46" s="13"/>
      <c r="K46" s="7"/>
      <c r="L46" s="2"/>
      <c r="M46" s="2"/>
      <c r="N46" s="7"/>
    </row>
    <row r="47" spans="1:16" ht="16.899999999999999" customHeight="1" x14ac:dyDescent="0.4">
      <c r="B47" s="148" t="s">
        <v>32</v>
      </c>
      <c r="C47" s="150" t="s">
        <v>12</v>
      </c>
      <c r="D47" s="150"/>
      <c r="E47" s="150"/>
      <c r="F47" s="152" t="s">
        <v>22</v>
      </c>
      <c r="G47" s="152" t="s">
        <v>29</v>
      </c>
      <c r="H47" s="148" t="s">
        <v>30</v>
      </c>
      <c r="I47" s="155" t="s">
        <v>48</v>
      </c>
      <c r="J47" s="107" t="s">
        <v>31</v>
      </c>
      <c r="K47" s="108"/>
      <c r="L47" s="116" t="s">
        <v>59</v>
      </c>
      <c r="M47" s="118" t="s">
        <v>58</v>
      </c>
      <c r="N47" s="120" t="s">
        <v>71</v>
      </c>
      <c r="O47" s="122" t="s">
        <v>21</v>
      </c>
      <c r="P47" s="2"/>
    </row>
    <row r="48" spans="1:16" ht="39" customHeight="1" thickBot="1" x14ac:dyDescent="0.45">
      <c r="B48" s="149"/>
      <c r="C48" s="151"/>
      <c r="D48" s="151"/>
      <c r="E48" s="151"/>
      <c r="F48" s="153"/>
      <c r="G48" s="153"/>
      <c r="H48" s="154"/>
      <c r="I48" s="156"/>
      <c r="J48" s="109"/>
      <c r="K48" s="110"/>
      <c r="L48" s="117"/>
      <c r="M48" s="119"/>
      <c r="N48" s="121"/>
      <c r="O48" s="123"/>
      <c r="P48" s="2"/>
    </row>
    <row r="49" spans="1:16" ht="48" customHeight="1" thickBot="1" x14ac:dyDescent="0.2">
      <c r="A49" s="1">
        <f>E30</f>
        <v>0</v>
      </c>
      <c r="B49" s="58" t="str">
        <f>IF(N49&gt;0,"○","")</f>
        <v/>
      </c>
      <c r="C49" s="111" t="s">
        <v>112</v>
      </c>
      <c r="D49" s="112"/>
      <c r="E49" s="113"/>
      <c r="F49" s="90" t="s">
        <v>34</v>
      </c>
      <c r="G49" s="21"/>
      <c r="H49" s="78"/>
      <c r="I49" s="78"/>
      <c r="J49" s="16" t="s">
        <v>23</v>
      </c>
      <c r="K49" s="23"/>
      <c r="L49" s="20"/>
      <c r="M49" s="73">
        <f>L49*K49</f>
        <v>0</v>
      </c>
      <c r="N49" s="67">
        <f>IF(ROUNDDOWN(((K49*L49+K50)*4/5),-3)&gt;O49,O49,ROUNDDOWN(((K49*L49+K50)*4/5),-3))</f>
        <v>0</v>
      </c>
      <c r="O49" s="37">
        <f>IF(F49="その他",1000000*K49,300000*K49)</f>
        <v>0</v>
      </c>
      <c r="P49" s="5"/>
    </row>
    <row r="50" spans="1:16" ht="48" customHeight="1" thickBot="1" x14ac:dyDescent="0.2">
      <c r="B50" s="59" t="str">
        <f>IF(K50&gt;0,"○","")</f>
        <v/>
      </c>
      <c r="C50" s="18" t="s">
        <v>113</v>
      </c>
      <c r="D50" s="114" t="s">
        <v>56</v>
      </c>
      <c r="E50" s="115"/>
      <c r="F50" s="36"/>
      <c r="G50" s="42"/>
      <c r="H50" s="22"/>
      <c r="I50" s="54"/>
      <c r="J50" s="19" t="s">
        <v>60</v>
      </c>
      <c r="K50" s="24"/>
      <c r="L50" s="38"/>
      <c r="M50" s="44">
        <f>K50</f>
        <v>0</v>
      </c>
      <c r="N50" s="72"/>
      <c r="O50" s="43"/>
      <c r="P50" s="5"/>
    </row>
    <row r="51" spans="1:16" ht="48" customHeight="1" thickBot="1" x14ac:dyDescent="0.2">
      <c r="A51" s="1">
        <f>E32</f>
        <v>0</v>
      </c>
      <c r="B51" s="58" t="str">
        <f>IF(N51&gt;0,"○","")</f>
        <v/>
      </c>
      <c r="C51" s="111" t="s">
        <v>114</v>
      </c>
      <c r="D51" s="112"/>
      <c r="E51" s="113"/>
      <c r="F51" s="90" t="s">
        <v>34</v>
      </c>
      <c r="G51" s="21"/>
      <c r="H51" s="78"/>
      <c r="I51" s="78"/>
      <c r="J51" s="16" t="s">
        <v>23</v>
      </c>
      <c r="K51" s="23"/>
      <c r="L51" s="20"/>
      <c r="M51" s="73">
        <f>L51*K51</f>
        <v>0</v>
      </c>
      <c r="N51" s="67">
        <f>IF(ROUNDDOWN(((K51*L51+K52)*4/5),-3)&gt;O51,O51,ROUNDDOWN(((K51*L51+K52)*4/5),-3))</f>
        <v>0</v>
      </c>
      <c r="O51" s="37">
        <f>IF(F51="その他",1000000*K51,300000*K51)</f>
        <v>0</v>
      </c>
      <c r="P51" s="5"/>
    </row>
    <row r="52" spans="1:16" ht="48" customHeight="1" thickBot="1" x14ac:dyDescent="0.2">
      <c r="B52" s="59" t="str">
        <f>IF(K52&gt;0,"○","")</f>
        <v/>
      </c>
      <c r="C52" s="18" t="s">
        <v>115</v>
      </c>
      <c r="D52" s="114" t="s">
        <v>56</v>
      </c>
      <c r="E52" s="115"/>
      <c r="F52" s="36"/>
      <c r="G52" s="42"/>
      <c r="H52" s="22"/>
      <c r="I52" s="54"/>
      <c r="J52" s="19" t="s">
        <v>60</v>
      </c>
      <c r="K52" s="24"/>
      <c r="L52" s="38"/>
      <c r="M52" s="44">
        <f>K52</f>
        <v>0</v>
      </c>
      <c r="N52" s="72"/>
      <c r="O52" s="43"/>
      <c r="P52" s="5"/>
    </row>
    <row r="53" spans="1:16" ht="48" customHeight="1" thickBot="1" x14ac:dyDescent="0.2">
      <c r="A53" s="1">
        <f>E33</f>
        <v>0</v>
      </c>
      <c r="B53" s="58" t="str">
        <f>IF(N53&gt;0,"○","")</f>
        <v/>
      </c>
      <c r="C53" s="111" t="s">
        <v>111</v>
      </c>
      <c r="D53" s="147"/>
      <c r="E53" s="147"/>
      <c r="F53" s="90" t="s">
        <v>34</v>
      </c>
      <c r="G53" s="21"/>
      <c r="H53" s="78"/>
      <c r="I53" s="78"/>
      <c r="J53" s="16" t="s">
        <v>23</v>
      </c>
      <c r="K53" s="23"/>
      <c r="L53" s="20"/>
      <c r="M53" s="73">
        <f>L53*K53</f>
        <v>0</v>
      </c>
      <c r="N53" s="67">
        <f>IF(ROUNDDOWN(((K53*L53+K54)*4/5),-3)&gt;O53,O53,ROUNDDOWN(((K53*L53+K54)*4/5),-3))</f>
        <v>0</v>
      </c>
      <c r="O53" s="37">
        <f>IF(F53="その他",1000000*K53,300000*K53)</f>
        <v>0</v>
      </c>
      <c r="P53" s="5"/>
    </row>
    <row r="54" spans="1:16" ht="48" customHeight="1" thickBot="1" x14ac:dyDescent="0.2">
      <c r="B54" s="59" t="str">
        <f>IF(K54&gt;0,"○","")</f>
        <v/>
      </c>
      <c r="C54" s="18"/>
      <c r="D54" s="114" t="s">
        <v>56</v>
      </c>
      <c r="E54" s="115"/>
      <c r="F54" s="36"/>
      <c r="G54" s="42"/>
      <c r="H54" s="22"/>
      <c r="I54" s="54"/>
      <c r="J54" s="19" t="s">
        <v>60</v>
      </c>
      <c r="K54" s="24"/>
      <c r="L54" s="38"/>
      <c r="M54" s="44">
        <f>K54</f>
        <v>0</v>
      </c>
      <c r="N54" s="72"/>
      <c r="O54" s="43"/>
      <c r="P54" s="5"/>
    </row>
    <row r="55" spans="1:16" ht="38.450000000000003" customHeight="1" thickTop="1" thickBot="1" x14ac:dyDescent="0.2">
      <c r="B55" s="51"/>
      <c r="C55" s="158" t="s">
        <v>81</v>
      </c>
      <c r="D55" s="158"/>
      <c r="E55" s="158"/>
      <c r="F55" s="80"/>
      <c r="G55" s="30"/>
      <c r="H55" s="17"/>
      <c r="I55" s="17"/>
      <c r="J55" s="82"/>
      <c r="K55" s="83"/>
      <c r="L55" s="17"/>
      <c r="M55" s="17"/>
      <c r="N55" s="49">
        <f>SUBTOTAL(9,N49:N54)</f>
        <v>0</v>
      </c>
      <c r="O55" s="84"/>
      <c r="P55" s="5"/>
    </row>
    <row r="56" spans="1:16" ht="38.450000000000003" customHeight="1" x14ac:dyDescent="0.15">
      <c r="B56" s="88"/>
      <c r="C56" s="29"/>
      <c r="D56" s="29"/>
      <c r="E56" s="29"/>
      <c r="F56" s="29"/>
      <c r="G56" s="35"/>
      <c r="H56" s="31"/>
      <c r="I56" s="31"/>
      <c r="J56" s="13"/>
      <c r="K56" s="32"/>
      <c r="L56" s="31"/>
      <c r="M56" s="31"/>
      <c r="N56" s="31"/>
      <c r="O56" s="33"/>
      <c r="P56" s="5"/>
    </row>
    <row r="57" spans="1:16" ht="38.450000000000003" customHeight="1" thickBot="1" x14ac:dyDescent="0.2">
      <c r="B57" s="15" t="s">
        <v>85</v>
      </c>
      <c r="C57" s="29"/>
      <c r="D57" s="29"/>
      <c r="E57" s="29"/>
      <c r="F57" s="29"/>
      <c r="G57" s="25"/>
      <c r="H57" s="26"/>
      <c r="I57" s="26"/>
      <c r="J57" s="27"/>
      <c r="K57" s="28"/>
      <c r="L57" s="26"/>
      <c r="M57" s="26"/>
      <c r="N57" s="41"/>
      <c r="O57" s="33"/>
      <c r="P57" s="5"/>
    </row>
    <row r="58" spans="1:16" ht="16.899999999999999" customHeight="1" x14ac:dyDescent="0.4">
      <c r="B58" s="148" t="s">
        <v>32</v>
      </c>
      <c r="C58" s="150" t="s">
        <v>12</v>
      </c>
      <c r="D58" s="150"/>
      <c r="E58" s="150"/>
      <c r="F58" s="152" t="s">
        <v>22</v>
      </c>
      <c r="G58" s="152" t="s">
        <v>29</v>
      </c>
      <c r="H58" s="148" t="s">
        <v>30</v>
      </c>
      <c r="I58" s="170" t="s">
        <v>51</v>
      </c>
      <c r="J58" s="107" t="s">
        <v>31</v>
      </c>
      <c r="K58" s="108"/>
      <c r="L58" s="116" t="s">
        <v>59</v>
      </c>
      <c r="M58" s="118" t="s">
        <v>58</v>
      </c>
      <c r="N58" s="120" t="s">
        <v>71</v>
      </c>
      <c r="O58" s="174" t="s">
        <v>21</v>
      </c>
      <c r="P58" s="2"/>
    </row>
    <row r="59" spans="1:16" ht="39" customHeight="1" thickBot="1" x14ac:dyDescent="0.45">
      <c r="B59" s="149"/>
      <c r="C59" s="151"/>
      <c r="D59" s="151"/>
      <c r="E59" s="151"/>
      <c r="F59" s="153"/>
      <c r="G59" s="153"/>
      <c r="H59" s="154"/>
      <c r="I59" s="171"/>
      <c r="J59" s="176"/>
      <c r="K59" s="110"/>
      <c r="L59" s="117"/>
      <c r="M59" s="119"/>
      <c r="N59" s="121"/>
      <c r="O59" s="175"/>
      <c r="P59" s="2"/>
    </row>
    <row r="60" spans="1:16" ht="48" customHeight="1" thickBot="1" x14ac:dyDescent="0.2">
      <c r="A60" s="1">
        <f>E21</f>
        <v>0</v>
      </c>
      <c r="B60" s="14" t="str">
        <f>IF(N60&gt;0,"○","")</f>
        <v/>
      </c>
      <c r="C60" s="167" t="s">
        <v>47</v>
      </c>
      <c r="D60" s="168"/>
      <c r="E60" s="168"/>
      <c r="F60" s="93"/>
      <c r="G60" s="21"/>
      <c r="H60" s="78"/>
      <c r="I60" s="78"/>
      <c r="J60" s="16" t="s">
        <v>23</v>
      </c>
      <c r="K60" s="23"/>
      <c r="L60" s="20"/>
      <c r="M60" s="73">
        <f>L60*K60</f>
        <v>0</v>
      </c>
      <c r="N60" s="94">
        <f>IF(ROUNDDOWN(((K60*L60+K61+K62)*4/5),-3)&gt;O60,O60,ROUNDDOWN(((K60*L60+K61+K62)*4/5),-3))</f>
        <v>0</v>
      </c>
      <c r="O60" s="50">
        <v>10000000</v>
      </c>
      <c r="P60" s="2" t="s">
        <v>33</v>
      </c>
    </row>
    <row r="61" spans="1:16" ht="48" customHeight="1" thickBot="1" x14ac:dyDescent="0.2">
      <c r="B61" s="91"/>
      <c r="C61" s="92"/>
      <c r="D61" s="169" t="s">
        <v>94</v>
      </c>
      <c r="E61" s="115"/>
      <c r="F61" s="21"/>
      <c r="G61" s="21"/>
      <c r="H61" s="78"/>
      <c r="I61" s="78"/>
      <c r="J61" s="19" t="s">
        <v>95</v>
      </c>
      <c r="K61" s="24"/>
      <c r="L61" s="38"/>
      <c r="M61" s="44">
        <f>K61</f>
        <v>0</v>
      </c>
      <c r="N61" s="95"/>
      <c r="O61" s="95"/>
      <c r="P61" s="2"/>
    </row>
    <row r="62" spans="1:16" ht="48" customHeight="1" thickBot="1" x14ac:dyDescent="0.2">
      <c r="B62" s="91" t="str">
        <f>IF(K62&gt;0,"○","")</f>
        <v/>
      </c>
      <c r="C62" s="92"/>
      <c r="D62" s="164" t="s">
        <v>56</v>
      </c>
      <c r="E62" s="165"/>
      <c r="F62" s="42"/>
      <c r="G62" s="42"/>
      <c r="H62" s="22"/>
      <c r="I62" s="54"/>
      <c r="J62" s="19" t="s">
        <v>96</v>
      </c>
      <c r="K62" s="24"/>
      <c r="L62" s="56"/>
      <c r="M62" s="44">
        <f>K62</f>
        <v>0</v>
      </c>
      <c r="N62" s="66"/>
      <c r="O62" s="57"/>
      <c r="P62" s="5"/>
    </row>
    <row r="63" spans="1:16" ht="38.450000000000003" customHeight="1" thickTop="1" thickBot="1" x14ac:dyDescent="0.2">
      <c r="B63" s="96"/>
      <c r="C63" s="166" t="s">
        <v>35</v>
      </c>
      <c r="D63" s="166"/>
      <c r="E63" s="166"/>
      <c r="F63" s="97"/>
      <c r="G63" s="97"/>
      <c r="H63" s="98"/>
      <c r="I63" s="98"/>
      <c r="J63" s="99"/>
      <c r="K63" s="97"/>
      <c r="L63" s="98"/>
      <c r="M63" s="98"/>
      <c r="N63" s="49">
        <f>SUBTOTAL(9,N60:N62)</f>
        <v>0</v>
      </c>
      <c r="O63" s="100"/>
      <c r="P63" s="2"/>
    </row>
    <row r="64" spans="1:16" ht="38.450000000000003" customHeight="1" thickBot="1" x14ac:dyDescent="0.2">
      <c r="B64" s="15" t="s">
        <v>86</v>
      </c>
      <c r="C64" s="29"/>
      <c r="D64" s="29"/>
      <c r="E64" s="29"/>
      <c r="F64" s="29"/>
      <c r="G64" s="25"/>
      <c r="H64" s="26"/>
      <c r="I64" s="26"/>
      <c r="J64" s="27"/>
      <c r="K64" s="28"/>
      <c r="L64" s="26"/>
      <c r="M64" s="26"/>
      <c r="N64" s="41"/>
      <c r="O64" s="33"/>
      <c r="P64" s="5"/>
    </row>
    <row r="65" spans="1:16" ht="16.899999999999999" customHeight="1" x14ac:dyDescent="0.4">
      <c r="B65" s="148" t="s">
        <v>32</v>
      </c>
      <c r="C65" s="150" t="s">
        <v>12</v>
      </c>
      <c r="D65" s="150"/>
      <c r="E65" s="150"/>
      <c r="F65" s="152"/>
      <c r="G65" s="152"/>
      <c r="H65" s="155"/>
      <c r="I65" s="52"/>
      <c r="J65" s="107" t="s">
        <v>31</v>
      </c>
      <c r="K65" s="108"/>
      <c r="L65" s="116" t="s">
        <v>59</v>
      </c>
      <c r="M65" s="118" t="s">
        <v>58</v>
      </c>
      <c r="N65" s="120" t="s">
        <v>71</v>
      </c>
      <c r="O65" s="174" t="s">
        <v>21</v>
      </c>
      <c r="P65" s="2"/>
    </row>
    <row r="66" spans="1:16" ht="39" customHeight="1" thickBot="1" x14ac:dyDescent="0.45">
      <c r="B66" s="149"/>
      <c r="C66" s="151"/>
      <c r="D66" s="151"/>
      <c r="E66" s="151"/>
      <c r="F66" s="153"/>
      <c r="G66" s="153"/>
      <c r="H66" s="156"/>
      <c r="I66" s="53"/>
      <c r="J66" s="176"/>
      <c r="K66" s="110"/>
      <c r="L66" s="117"/>
      <c r="M66" s="119"/>
      <c r="N66" s="121"/>
      <c r="O66" s="175"/>
      <c r="P66" s="2"/>
    </row>
    <row r="67" spans="1:16" ht="48" customHeight="1" thickBot="1" x14ac:dyDescent="0.2">
      <c r="A67" s="1">
        <f>E26</f>
        <v>0</v>
      </c>
      <c r="B67" s="14" t="str">
        <f>IF(N67&gt;0,"○","")</f>
        <v/>
      </c>
      <c r="C67" s="160" t="s">
        <v>91</v>
      </c>
      <c r="D67" s="161"/>
      <c r="E67" s="161"/>
      <c r="F67" s="60"/>
      <c r="G67" s="61"/>
      <c r="H67" s="61"/>
      <c r="I67" s="40"/>
      <c r="J67" s="69"/>
      <c r="K67" s="70"/>
      <c r="L67" s="71"/>
      <c r="M67" s="20"/>
      <c r="N67" s="48">
        <f>IF(ROUNDDOWN(M67*4/5,-3)&gt;O67,O67,ROUNDDOWN(M67*4/5,-3))</f>
        <v>0</v>
      </c>
      <c r="O67" s="50">
        <v>480000</v>
      </c>
      <c r="P67" s="2" t="s">
        <v>33</v>
      </c>
    </row>
    <row r="68" spans="1:16" ht="38.450000000000003" customHeight="1" thickBot="1" x14ac:dyDescent="0.2">
      <c r="B68" s="62"/>
      <c r="C68" s="162" t="s">
        <v>35</v>
      </c>
      <c r="D68" s="162"/>
      <c r="E68" s="162"/>
      <c r="F68" s="63"/>
      <c r="G68" s="63"/>
      <c r="H68" s="64"/>
      <c r="I68" s="64"/>
      <c r="J68" s="65"/>
      <c r="K68" s="63"/>
      <c r="L68" s="64"/>
      <c r="M68" s="26"/>
      <c r="N68" s="67">
        <f>SUBTOTAL(9,N67:N67)</f>
        <v>0</v>
      </c>
      <c r="O68" s="68"/>
      <c r="P68" s="2"/>
    </row>
    <row r="69" spans="1:16" ht="20.25" customHeight="1" x14ac:dyDescent="0.4"/>
    <row r="70" spans="1:16" ht="27" customHeight="1" x14ac:dyDescent="0.4">
      <c r="B70" s="3" t="s">
        <v>14</v>
      </c>
      <c r="C70" s="3"/>
      <c r="D70" s="3"/>
    </row>
    <row r="71" spans="1:16" ht="27" customHeight="1" x14ac:dyDescent="0.4">
      <c r="B71" s="3" t="s">
        <v>15</v>
      </c>
      <c r="C71" s="3"/>
      <c r="D71" s="3" t="s">
        <v>11</v>
      </c>
    </row>
    <row r="72" spans="1:16" ht="27" customHeight="1" x14ac:dyDescent="0.4">
      <c r="B72" s="3"/>
      <c r="C72" s="3"/>
      <c r="D72" s="3"/>
    </row>
    <row r="73" spans="1:16" ht="27" customHeight="1" x14ac:dyDescent="0.4">
      <c r="B73" s="3" t="s">
        <v>16</v>
      </c>
      <c r="C73" s="3"/>
      <c r="D73" s="3"/>
    </row>
    <row r="74" spans="1:16" ht="27" customHeight="1" x14ac:dyDescent="0.4">
      <c r="B74" s="3" t="s">
        <v>13</v>
      </c>
      <c r="C74" s="3" t="s">
        <v>17</v>
      </c>
      <c r="D74" s="4">
        <v>1000000</v>
      </c>
    </row>
    <row r="75" spans="1:16" ht="27" customHeight="1" x14ac:dyDescent="0.4">
      <c r="B75" s="3"/>
      <c r="C75" s="3" t="s">
        <v>18</v>
      </c>
      <c r="D75" s="4">
        <v>1500000</v>
      </c>
    </row>
    <row r="76" spans="1:16" ht="27" customHeight="1" x14ac:dyDescent="0.4">
      <c r="B76" s="3"/>
      <c r="C76" s="3" t="s">
        <v>19</v>
      </c>
      <c r="D76" s="4">
        <v>2000000</v>
      </c>
    </row>
    <row r="77" spans="1:16" ht="27" customHeight="1" x14ac:dyDescent="0.4">
      <c r="B77" s="3"/>
      <c r="C77" s="3" t="s">
        <v>20</v>
      </c>
      <c r="D77" s="4">
        <v>2500000</v>
      </c>
    </row>
    <row r="78" spans="1:16" ht="27" customHeight="1" x14ac:dyDescent="0.4">
      <c r="B78" s="1" t="s">
        <v>22</v>
      </c>
    </row>
    <row r="79" spans="1:16" ht="27" customHeight="1" x14ac:dyDescent="0.4">
      <c r="B79" s="1" t="s">
        <v>24</v>
      </c>
    </row>
    <row r="80" spans="1:16" ht="27" customHeight="1" x14ac:dyDescent="0.4">
      <c r="B80" s="1" t="s">
        <v>26</v>
      </c>
    </row>
    <row r="81" spans="2:2" ht="27" customHeight="1" x14ac:dyDescent="0.4">
      <c r="B81" s="1" t="s">
        <v>25</v>
      </c>
    </row>
    <row r="82" spans="2:2" ht="27" customHeight="1" x14ac:dyDescent="0.4">
      <c r="B82" s="1" t="s">
        <v>28</v>
      </c>
    </row>
    <row r="83" spans="2:2" ht="27" customHeight="1" x14ac:dyDescent="0.4">
      <c r="B83" s="1" t="s">
        <v>27</v>
      </c>
    </row>
    <row r="84" spans="2:2" ht="27" customHeight="1" x14ac:dyDescent="0.4">
      <c r="B84" s="1" t="s">
        <v>92</v>
      </c>
    </row>
    <row r="85" spans="2:2" ht="27" customHeight="1" x14ac:dyDescent="0.4">
      <c r="B85" s="1" t="s">
        <v>93</v>
      </c>
    </row>
    <row r="86" spans="2:2" ht="27" customHeight="1" x14ac:dyDescent="0.4">
      <c r="B86" s="1" t="s">
        <v>41</v>
      </c>
    </row>
    <row r="87" spans="2:2" ht="27" customHeight="1" x14ac:dyDescent="0.4">
      <c r="B87" s="1" t="s">
        <v>42</v>
      </c>
    </row>
    <row r="88" spans="2:2" ht="27" customHeight="1" x14ac:dyDescent="0.4">
      <c r="B88" s="1" t="s">
        <v>43</v>
      </c>
    </row>
    <row r="89" spans="2:2" ht="27" customHeight="1" x14ac:dyDescent="0.4">
      <c r="B89" s="1" t="s">
        <v>34</v>
      </c>
    </row>
    <row r="91" spans="2:2" ht="27" customHeight="1" x14ac:dyDescent="0.4">
      <c r="B91" s="1" t="s">
        <v>44</v>
      </c>
    </row>
    <row r="92" spans="2:2" ht="27" customHeight="1" x14ac:dyDescent="0.4">
      <c r="B92" s="1" t="s">
        <v>45</v>
      </c>
    </row>
    <row r="93" spans="2:2" ht="27" customHeight="1" x14ac:dyDescent="0.4">
      <c r="B93" s="1" t="s">
        <v>46</v>
      </c>
    </row>
    <row r="95" spans="2:2" ht="27" customHeight="1" x14ac:dyDescent="0.4">
      <c r="B95" s="1" t="s">
        <v>49</v>
      </c>
    </row>
    <row r="96" spans="2:2" ht="27" customHeight="1" x14ac:dyDescent="0.4">
      <c r="B96" s="1" t="s">
        <v>50</v>
      </c>
    </row>
    <row r="97" spans="2:2" ht="27" customHeight="1" x14ac:dyDescent="0.4">
      <c r="B97" s="1" t="s">
        <v>52</v>
      </c>
    </row>
    <row r="98" spans="2:2" ht="27" customHeight="1" x14ac:dyDescent="0.4">
      <c r="B98" s="1" t="s">
        <v>53</v>
      </c>
    </row>
    <row r="99" spans="2:2" ht="27" customHeight="1" x14ac:dyDescent="0.4">
      <c r="B99" s="1" t="s">
        <v>54</v>
      </c>
    </row>
    <row r="100" spans="2:2" ht="27" customHeight="1" x14ac:dyDescent="0.4">
      <c r="B100" s="1" t="s">
        <v>55</v>
      </c>
    </row>
  </sheetData>
  <mergeCells count="99">
    <mergeCell ref="B12:D12"/>
    <mergeCell ref="E12:H12"/>
    <mergeCell ref="I12:J12"/>
    <mergeCell ref="K12:N12"/>
    <mergeCell ref="B9:N9"/>
    <mergeCell ref="B11:D11"/>
    <mergeCell ref="E11:H11"/>
    <mergeCell ref="I11:J11"/>
    <mergeCell ref="K11:N11"/>
    <mergeCell ref="B13:D13"/>
    <mergeCell ref="E13:H13"/>
    <mergeCell ref="I13:J13"/>
    <mergeCell ref="K13:N13"/>
    <mergeCell ref="B14:B16"/>
    <mergeCell ref="C14:D14"/>
    <mergeCell ref="E14:K14"/>
    <mergeCell ref="C15:D15"/>
    <mergeCell ref="E15:K15"/>
    <mergeCell ref="C16:D16"/>
    <mergeCell ref="O21:O22"/>
    <mergeCell ref="C23:E23"/>
    <mergeCell ref="D24:E24"/>
    <mergeCell ref="E16:K16"/>
    <mergeCell ref="B21:B22"/>
    <mergeCell ref="C21:E22"/>
    <mergeCell ref="F21:F22"/>
    <mergeCell ref="G21:G22"/>
    <mergeCell ref="H21:H22"/>
    <mergeCell ref="I21:I22"/>
    <mergeCell ref="J21:K22"/>
    <mergeCell ref="B31:B32"/>
    <mergeCell ref="C31:E32"/>
    <mergeCell ref="L21:L22"/>
    <mergeCell ref="M21:M22"/>
    <mergeCell ref="N21:N22"/>
    <mergeCell ref="C25:E25"/>
    <mergeCell ref="D26:E26"/>
    <mergeCell ref="C27:E27"/>
    <mergeCell ref="D28:E28"/>
    <mergeCell ref="C29:E29"/>
    <mergeCell ref="M31:M32"/>
    <mergeCell ref="N31:N32"/>
    <mergeCell ref="D35:E35"/>
    <mergeCell ref="F31:F32"/>
    <mergeCell ref="G31:G32"/>
    <mergeCell ref="H31:H32"/>
    <mergeCell ref="I31:I32"/>
    <mergeCell ref="O31:O32"/>
    <mergeCell ref="C33:E33"/>
    <mergeCell ref="D34:E34"/>
    <mergeCell ref="J31:K32"/>
    <mergeCell ref="L31:L32"/>
    <mergeCell ref="D36:E36"/>
    <mergeCell ref="C37:E37"/>
    <mergeCell ref="B47:B48"/>
    <mergeCell ref="C47:E48"/>
    <mergeCell ref="F47:F48"/>
    <mergeCell ref="O47:O48"/>
    <mergeCell ref="C49:E49"/>
    <mergeCell ref="D50:E50"/>
    <mergeCell ref="C53:E53"/>
    <mergeCell ref="D54:E54"/>
    <mergeCell ref="H47:H48"/>
    <mergeCell ref="I47:I48"/>
    <mergeCell ref="J47:K48"/>
    <mergeCell ref="L47:L48"/>
    <mergeCell ref="M47:M48"/>
    <mergeCell ref="N47:N48"/>
    <mergeCell ref="G47:G48"/>
    <mergeCell ref="L58:L59"/>
    <mergeCell ref="M58:M59"/>
    <mergeCell ref="N58:N59"/>
    <mergeCell ref="O58:O59"/>
    <mergeCell ref="D61:E61"/>
    <mergeCell ref="C60:E60"/>
    <mergeCell ref="I58:I59"/>
    <mergeCell ref="J58:K59"/>
    <mergeCell ref="C58:E59"/>
    <mergeCell ref="F58:F59"/>
    <mergeCell ref="G58:G59"/>
    <mergeCell ref="H58:H59"/>
    <mergeCell ref="O65:O66"/>
    <mergeCell ref="L65:L66"/>
    <mergeCell ref="M65:M66"/>
    <mergeCell ref="N65:N66"/>
    <mergeCell ref="H65:H66"/>
    <mergeCell ref="J65:K66"/>
    <mergeCell ref="C51:E51"/>
    <mergeCell ref="D52:E52"/>
    <mergeCell ref="C67:E67"/>
    <mergeCell ref="B65:B66"/>
    <mergeCell ref="C65:E66"/>
    <mergeCell ref="B58:B59"/>
    <mergeCell ref="C68:E68"/>
    <mergeCell ref="G65:G66"/>
    <mergeCell ref="C55:E55"/>
    <mergeCell ref="D62:E62"/>
    <mergeCell ref="C63:E63"/>
    <mergeCell ref="F65:F66"/>
  </mergeCells>
  <phoneticPr fontId="1"/>
  <dataValidations count="7">
    <dataValidation type="list" allowBlank="1" showInputMessage="1" showErrorMessage="1" sqref="F60" xr:uid="{73EA12AB-0FEA-4616-AFEA-91293000C35E}">
      <formula1>"介護業務支援（インカム）,介護業務支援（ソフト）,介護業務支援（インカム、ソフト以外）"</formula1>
    </dataValidation>
    <dataValidation type="list" allowBlank="1" showInputMessage="1" showErrorMessage="1" sqref="F23 F27 F25" xr:uid="{281656E6-666D-45EF-9E51-29801759DABE}">
      <formula1>$B$79:$B$88</formula1>
    </dataValidation>
    <dataValidation type="list" allowBlank="1" showInputMessage="1" showErrorMessage="1" sqref="F53 F61 F49 F55:F57 F29 F64 F37:F39 F51" xr:uid="{EA08E60A-8BFC-485C-BF07-CCD31E3BEBA9}">
      <formula1>$B$79:$B$89</formula1>
    </dataValidation>
    <dataValidation allowBlank="1" showDropDown="1" showInputMessage="1" showErrorMessage="1" sqref="B67:B68 B23:B29 B60:B63 B45 B49:B56 B33:B39" xr:uid="{E7571270-071E-4658-9A55-61C55929E84C}"/>
    <dataValidation type="list" allowBlank="1" showInputMessage="1" showErrorMessage="1" sqref="I23 H33:I33 I53 I27 I25 I49 I61 I51" xr:uid="{57539222-2BB0-4B5E-B021-0961A6575F50}">
      <formula1>$B$95:$B$96</formula1>
    </dataValidation>
    <dataValidation type="list" allowBlank="1" showInputMessage="1" showErrorMessage="1" sqref="I60" xr:uid="{203D0836-8101-4B7E-924B-58F5E44E3409}">
      <formula1>$B$97:$B$100</formula1>
    </dataValidation>
    <dataValidation type="list" allowBlank="1" showInputMessage="1" showErrorMessage="1" sqref="F45" xr:uid="{3E51526C-2D29-4AF2-BC3C-2EAA05DFC464}">
      <formula1>$B$72:$B$82</formula1>
    </dataValidation>
  </dataValidations>
  <pageMargins left="0.70866141732283472" right="0.31496062992125984" top="0.55118110236220474" bottom="0.74803149606299213" header="0.31496062992125984" footer="0.31496062992125984"/>
  <pageSetup paperSize="9" scale="49" fitToHeight="0" orientation="portrait" r:id="rId1"/>
  <rowBreaks count="1" manualBreakCount="1">
    <brk id="45"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要望調査票</vt:lpstr>
      <vt:lpstr>記入例</vt:lpstr>
      <vt:lpstr>記入例!Print_Area</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2026-03-02T04:08:26Z</cp:lastPrinted>
  <dcterms:created xsi:type="dcterms:W3CDTF">2019-08-01T00:12:58Z</dcterms:created>
  <dcterms:modified xsi:type="dcterms:W3CDTF">2026-03-02T04:08:59Z</dcterms:modified>
</cp:coreProperties>
</file>