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上水道\"/>
    </mc:Choice>
  </mc:AlternateContent>
  <workbookProtection workbookAlgorithmName="SHA-512" workbookHashValue="x1j8/9YF3sonFKvEL4lioFB7082Cnwiq3a+s/uKbHtsE8I/KSPHR7FYoZOmeIhaKbPz6y2MGHGpUb/cy0UhMwA==" workbookSaltValue="kKBFa1usCGLd+F1Usb8OPA==" workbookSpinCount="100000" lockStructure="1"/>
  <bookViews>
    <workbookView xWindow="0" yWindow="0" windowWidth="2040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<sst xmlns="http://schemas.openxmlformats.org/spreadsheetml/2006/main" count="231" uniqueCount="114">
  <si>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</si>
  <si>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</si>
  <si>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</si>
  <si>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</si>
  <si>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</si>
  <si>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</si>
  <si>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</si>
  <si>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</si>
  <si>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</si>
  <si>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</si>
  <si>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</si>
  <si>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</si>
  <si>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</si>
  <si>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</si>
  <si>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</si>
  <si>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</si>
  <si>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</si>
  <si>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</si>
  <si>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</si>
  <si>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</si>
  <si>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</si>
  <si>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</si>
  <si>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</si>
  <si>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</si>
  <si>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</si>
  <si>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</si>
  <si>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</si>
  <si>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</si>
  <si>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</si>
  <si>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</si>
  <si>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</si>
  <si>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</si>
  <si>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</si>
  <si>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</si>
  <si>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</si>
  <si>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</si>
  <si>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</si>
  <si>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</si>
  <si>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</si>
  <si>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</si>
  <si>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</si>
  <si>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</si>
  <si>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</si>
  <si>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</si>
  <si>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</si>
  <si>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</si>
  <si>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</si>
  <si>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</si>
  <si>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</si>
  <si>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</si>
  <si>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</si>
  <si>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</si>
  <si>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</si>
  <si>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</si>
  <si>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</si>
  <si>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</si>
  <si>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</si>
  <si>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</si>
  <si>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</si>
  <si>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</si>
  <si>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</si>
  <si>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</si>
  <si>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</si>
  <si>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</si>
  <si>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</si>
  <si>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</si>
  <si>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</si>
  <si>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</si>
  <si>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</si>
  <si>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</si>
  <si>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</si>
  <si>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</si>
  <si>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</si>
  <si>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</si>
  <si>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</si>
  <si>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</si>
  <si>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</si>
  <si>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</si>
  <si>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</si>
  <si>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</si>
  <si>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</si>
  <si>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</si>
  <si>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</si>
  <si>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</si>
  <si>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</si>
  <si>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</si>
  <si>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</si>
  <si>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</si>
  <si>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</si>
  <si>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</si>
  <si>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</si>
  <si>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</si>
  <si>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</si>
  <si>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東部地域広域水道企業団</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</si>
  <si>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</si>
  <si>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</si>
  <si>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</si>
  <si>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</si>
  <si>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</si>
  <si>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</si>
  <si>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</si>
  <si>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</si>
  <si>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</si>
  <si>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</si>
  <si>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</si>
  <si>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</si>
  <si>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</si>
  <si>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</si>
  <si>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</si>
  <si>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</si>
  <si>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</si>
  <si>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近年90％台で推移し安定しているが、毎年赤字となっている。累積欠損金についても平成30年度からは、年10％以上と増加幅が大きくなり、厳しさを増している。流動比率は年々改善しているが、類似団体平均の約4分の1にとどまる。
　企業債残高対給水収益比率は年々減少しており、平成30年度から行っている交付金事業による起債額低減の効果が表れていると考えられる。この傾向は今後も維持していきたい。
　料金回収率は平成28年度を除いて、約65％で推移しているが、依然として類似団体平均には及ばない。構成市からの繰出基準外の繰入金によっても補てんを行っており、更なる経営努力が求められる。
　給水原価と有収率は改善がみられたものの、施設利用率は年々悪化しているため、施設のダウンサイジング等によって改善に努める。</t>
    <rPh sb="1" eb="3">
      <t>ケイジョウ</t>
    </rPh>
    <rPh sb="3" eb="7">
      <t>シュウシヒリツ</t>
    </rPh>
    <rPh sb="9" eb="11">
      <t>キンネン</t>
    </rPh>
    <rPh sb="14" eb="15">
      <t>ダイ</t>
    </rPh>
    <rPh sb="16" eb="18">
      <t>スイイ</t>
    </rPh>
    <rPh sb="19" eb="21">
      <t>アンテイ</t>
    </rPh>
    <rPh sb="27" eb="29">
      <t>マイトシ</t>
    </rPh>
    <rPh sb="29" eb="31">
      <t>アカジ</t>
    </rPh>
    <rPh sb="38" eb="43">
      <t>ルイセキケッソンキン</t>
    </rPh>
    <rPh sb="48" eb="50">
      <t>ヘイセイ</t>
    </rPh>
    <rPh sb="52" eb="54">
      <t>ネンド</t>
    </rPh>
    <rPh sb="58" eb="59">
      <t>ネン</t>
    </rPh>
    <rPh sb="62" eb="64">
      <t>イジョウ</t>
    </rPh>
    <rPh sb="65" eb="67">
      <t>ゾウカ</t>
    </rPh>
    <rPh sb="67" eb="68">
      <t>ハバ</t>
    </rPh>
    <rPh sb="69" eb="70">
      <t>オオ</t>
    </rPh>
    <rPh sb="75" eb="76">
      <t>キビ</t>
    </rPh>
    <rPh sb="79" eb="80">
      <t>マ</t>
    </rPh>
    <rPh sb="85" eb="89">
      <t>リュウドウヒリツ</t>
    </rPh>
    <rPh sb="90" eb="92">
      <t>ネンネン</t>
    </rPh>
    <rPh sb="92" eb="94">
      <t>カイゼン</t>
    </rPh>
    <rPh sb="100" eb="104">
      <t>ルイジダンタイ</t>
    </rPh>
    <rPh sb="120" eb="122">
      <t>キギョウ</t>
    </rPh>
    <rPh sb="122" eb="123">
      <t>サイ</t>
    </rPh>
    <rPh sb="258" eb="259">
      <t>ダ</t>
    </rPh>
    <rPh sb="259" eb="262">
      <t>キジュンガイ</t>
    </rPh>
    <rPh sb="263" eb="266">
      <t>クリイレキン</t>
    </rPh>
    <phoneticPr fontId="4"/>
  </si>
  <si>
    <t>　有形固定資産減価償却率は年々2％程度数値が上昇し、法定耐用年数を迎える固定資産が増加傾向にあることが分かる。管路経年化率は改善傾向にあるが、管路更新率は伸び悩み、類似団体と比較しても管路更新が遅れている状況である。現在行っている交付金事業を活用して整備等のコストを抑えつつ、将来の人口を見据えた適材適所の施設整備や更新を行う。</t>
    <rPh sb="102" eb="104">
      <t>ジョウキョウ</t>
    </rPh>
    <rPh sb="108" eb="110">
      <t>ゲンザイ</t>
    </rPh>
    <rPh sb="110" eb="111">
      <t>オコナ</t>
    </rPh>
    <rPh sb="115" eb="118">
      <t>コウフキン</t>
    </rPh>
    <phoneticPr fontId="4"/>
  </si>
  <si>
    <t>　令和2年度は、平成29年4月に水道料金の改定を行ってから4年目にあたる。年々料金改定の効果は薄れており、経営状況は厳しさを増している。新型コロナウイルス感染症による社会経済の落ち込みもあり、水道料金の値上げには理解が得難い状況にあるため、交付金等の活用によって支出を削減し、経営状況の改善を図っていきたい。
　また施設のダウンサイジング、効率化に引き続き取り組み経常的な費用を削減することや、構成市との連携を強化することで持続可能な水道事業の運営に努めていきたい。</t>
    <rPh sb="8" eb="10">
      <t>ヘイセイ</t>
    </rPh>
    <rPh sb="12" eb="13">
      <t>ネン</t>
    </rPh>
    <rPh sb="14" eb="15">
      <t>ガツ</t>
    </rPh>
    <rPh sb="16" eb="18">
      <t>スイドウ</t>
    </rPh>
    <rPh sb="18" eb="20">
      <t>リョウキン</t>
    </rPh>
    <rPh sb="21" eb="23">
      <t>カイテイ</t>
    </rPh>
    <rPh sb="24" eb="25">
      <t>オコナ</t>
    </rPh>
    <rPh sb="30" eb="32">
      <t>ネンメ</t>
    </rPh>
    <rPh sb="37" eb="39">
      <t>ネンネン</t>
    </rPh>
    <rPh sb="39" eb="41">
      <t>リョウキン</t>
    </rPh>
    <rPh sb="41" eb="43">
      <t>カイテイ</t>
    </rPh>
    <rPh sb="44" eb="46">
      <t>コウカ</t>
    </rPh>
    <rPh sb="47" eb="48">
      <t>ウス</t>
    </rPh>
    <rPh sb="53" eb="55">
      <t>ケイエイ</t>
    </rPh>
    <rPh sb="55" eb="57">
      <t>ジョウキョウ</t>
    </rPh>
    <rPh sb="58" eb="59">
      <t>キビ</t>
    </rPh>
    <rPh sb="62" eb="63">
      <t>マ</t>
    </rPh>
    <rPh sb="68" eb="70">
      <t>シンガタ</t>
    </rPh>
    <rPh sb="77" eb="80">
      <t>カンセンショウ</t>
    </rPh>
    <rPh sb="83" eb="85">
      <t>シャカイ</t>
    </rPh>
    <rPh sb="85" eb="87">
      <t>ケイザイ</t>
    </rPh>
    <rPh sb="88" eb="89">
      <t>オ</t>
    </rPh>
    <rPh sb="90" eb="91">
      <t>コ</t>
    </rPh>
    <rPh sb="96" eb="98">
      <t>スイドウ</t>
    </rPh>
    <rPh sb="98" eb="100">
      <t>リョウキン</t>
    </rPh>
    <rPh sb="101" eb="103">
      <t>ネア</t>
    </rPh>
    <rPh sb="106" eb="108">
      <t>リカイ</t>
    </rPh>
    <rPh sb="109" eb="111">
      <t>エガタ</t>
    </rPh>
    <rPh sb="112" eb="114">
      <t>ジョウキョウ</t>
    </rPh>
    <rPh sb="120" eb="123">
      <t>コウフキン</t>
    </rPh>
    <rPh sb="123" eb="124">
      <t>トウ</t>
    </rPh>
    <rPh sb="125" eb="127">
      <t>カツヨウ</t>
    </rPh>
    <rPh sb="131" eb="133">
      <t>シシュツ</t>
    </rPh>
    <rPh sb="134" eb="136">
      <t>サクゲン</t>
    </rPh>
    <rPh sb="138" eb="140">
      <t>ケイエイ</t>
    </rPh>
    <rPh sb="140" eb="142">
      <t>ジョウキョウ</t>
    </rPh>
    <rPh sb="143" eb="145">
      <t>カイゼン</t>
    </rPh>
    <rPh sb="146" eb="147">
      <t>ハカ</t>
    </rPh>
    <rPh sb="158" eb="160">
      <t>シセツ</t>
    </rPh>
    <rPh sb="170" eb="172">
      <t>コウリツ</t>
    </rPh>
    <rPh sb="172" eb="173">
      <t>カ</t>
    </rPh>
    <rPh sb="174" eb="178">
      <t>ヒキツヅキヨ</t>
    </rPh>
    <rPh sb="178" eb="179">
      <t>ト</t>
    </rPh>
    <rPh sb="180" eb="181">
      <t>ク</t>
    </rPh>
    <rPh sb="212" eb="216">
      <t>ジゾクカノウ</t>
    </rPh>
    <rPh sb="217" eb="219">
      <t>スイドウ</t>
    </rPh>
    <rPh sb="219" eb="221">
      <t>ジギョウ</t>
    </rPh>
    <rPh sb="222" eb="224">
      <t>ウンエイ</t>
    </rPh>
    <rPh sb="225" eb="22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</si>
</sst>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0.04</c:v>
                </c:pt>
                <c:pt idx="1">
                  <c:v>0.43</c:v>
                </c:pt>
                <c:pt idx="2">
                  <c:v>0.25</c:v>
                </c:pt>
                <c:pt idx="3">
                  <c:v>0.28000000000000003</c:v>
                </c:pt>
                <c:pt idx="4" formatCode="#,##0.00;&quot;△&quot;#,##0.00">
                  <c:v>0</c:v>
                </c:pt>
              </c:numCache>
            </c:numRef>
          </c:val>
          <c:extLst>
            <c:ext xmlns:c16="http://schemas.microsoft.com/office/drawing/2014/chart" uri="{C3380CC4-5D6E-409C-BE32-E72D297353CC}">
              <c16:uniqueId val="{00000000-48A6-47DE-AA9D-3E6A28DF55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48A6-47DE-AA9D-3E6A28DF55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44.11</c:v>
                </c:pt>
                <c:pt idx="1">
                  <c:v>44.19</c:v>
                </c:pt>
                <c:pt idx="2">
                  <c:v>43.78</c:v>
                </c:pt>
                <c:pt idx="3">
                  <c:v>40.32</c:v>
                </c:pt>
                <c:pt idx="4">
                  <c:v>39.64</c:v>
                </c:pt>
              </c:numCache>
            </c:numRef>
          </c:val>
          <c:extLst>
            <c:ext xmlns:c16="http://schemas.microsoft.com/office/drawing/2014/chart" uri="{C3380CC4-5D6E-409C-BE32-E72D297353CC}">
              <c16:uniqueId val="{00000000-78BD-44D9-A6CF-43D2A09538B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78BD-44D9-A6CF-43D2A09538B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73.36</c:v>
                </c:pt>
                <c:pt idx="1">
                  <c:v>73.41</c:v>
                </c:pt>
                <c:pt idx="2">
                  <c:v>72.209999999999994</c:v>
                </c:pt>
                <c:pt idx="3">
                  <c:v>76.11</c:v>
                </c:pt>
                <c:pt idx="4">
                  <c:v>77.2</c:v>
                </c:pt>
              </c:numCache>
            </c:numRef>
          </c:val>
          <c:extLst>
            <c:ext xmlns:c16="http://schemas.microsoft.com/office/drawing/2014/chart" uri="{C3380CC4-5D6E-409C-BE32-E72D297353CC}">
              <c16:uniqueId val="{00000000-3A75-4288-A487-1F3EE62B1C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3A75-4288-A487-1F3EE62B1C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90.07</c:v>
                </c:pt>
                <c:pt idx="1">
                  <c:v>99.12</c:v>
                </c:pt>
                <c:pt idx="2">
                  <c:v>96.29</c:v>
                </c:pt>
                <c:pt idx="3">
                  <c:v>93.08</c:v>
                </c:pt>
                <c:pt idx="4">
                  <c:v>92.26</c:v>
                </c:pt>
              </c:numCache>
            </c:numRef>
          </c:val>
          <c:extLst>
            <c:ext xmlns:c16="http://schemas.microsoft.com/office/drawing/2014/chart" uri="{C3380CC4-5D6E-409C-BE32-E72D297353CC}">
              <c16:uniqueId val="{00000000-48BD-4E31-9A74-5653156D5F7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48BD-4E31-9A74-5653156D5F7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29.42</c:v>
                </c:pt>
                <c:pt idx="1">
                  <c:v>31.89</c:v>
                </c:pt>
                <c:pt idx="2">
                  <c:v>34.35</c:v>
                </c:pt>
                <c:pt idx="3">
                  <c:v>36.69</c:v>
                </c:pt>
                <c:pt idx="4">
                  <c:v>38.979999999999997</c:v>
                </c:pt>
              </c:numCache>
            </c:numRef>
          </c:val>
          <c:extLst>
            <c:ext xmlns:c16="http://schemas.microsoft.com/office/drawing/2014/chart" uri="{C3380CC4-5D6E-409C-BE32-E72D297353CC}">
              <c16:uniqueId val="{00000000-8A1E-461F-BF57-C5A51B034DE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8A1E-461F-BF57-C5A51B034DE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20.149999999999999</c:v>
                </c:pt>
                <c:pt idx="1">
                  <c:v>19.989999999999998</c:v>
                </c:pt>
                <c:pt idx="2">
                  <c:v>19.86</c:v>
                </c:pt>
                <c:pt idx="3">
                  <c:v>19.850000000000001</c:v>
                </c:pt>
                <c:pt idx="4">
                  <c:v>19.850000000000001</c:v>
                </c:pt>
              </c:numCache>
            </c:numRef>
          </c:val>
          <c:extLst>
            <c:ext xmlns:c16="http://schemas.microsoft.com/office/drawing/2014/chart" uri="{C3380CC4-5D6E-409C-BE32-E72D297353CC}">
              <c16:uniqueId val="{00000000-382C-40D3-81E9-B6B3314AEEC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382C-40D3-81E9-B6B3314AEEC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120.73</c:v>
                </c:pt>
                <c:pt idx="1">
                  <c:v>107.49</c:v>
                </c:pt>
                <c:pt idx="2">
                  <c:v>114.97</c:v>
                </c:pt>
                <c:pt idx="3">
                  <c:v>130.15</c:v>
                </c:pt>
                <c:pt idx="4">
                  <c:v>148.31</c:v>
                </c:pt>
              </c:numCache>
            </c:numRef>
          </c:val>
          <c:extLst>
            <c:ext xmlns:c16="http://schemas.microsoft.com/office/drawing/2014/chart" uri="{C3380CC4-5D6E-409C-BE32-E72D297353CC}">
              <c16:uniqueId val="{00000000-1419-4F01-AEF2-D1B279B42F3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1419-4F01-AEF2-D1B279B42F3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41.38</c:v>
                </c:pt>
                <c:pt idx="1">
                  <c:v>62.07</c:v>
                </c:pt>
                <c:pt idx="2">
                  <c:v>73.36</c:v>
                </c:pt>
                <c:pt idx="3">
                  <c:v>74.650000000000006</c:v>
                </c:pt>
                <c:pt idx="4">
                  <c:v>88.75</c:v>
                </c:pt>
              </c:numCache>
            </c:numRef>
          </c:val>
          <c:extLst>
            <c:ext xmlns:c16="http://schemas.microsoft.com/office/drawing/2014/chart" uri="{C3380CC4-5D6E-409C-BE32-E72D297353CC}">
              <c16:uniqueId val="{00000000-2ADB-4EE3-A356-AEF1F4B83C3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2ADB-4EE3-A356-AEF1F4B83C3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1151.3399999999999</c:v>
                </c:pt>
                <c:pt idx="1">
                  <c:v>922.2</c:v>
                </c:pt>
                <c:pt idx="2">
                  <c:v>878.16</c:v>
                </c:pt>
                <c:pt idx="3">
                  <c:v>844.6</c:v>
                </c:pt>
                <c:pt idx="4">
                  <c:v>821.73</c:v>
                </c:pt>
              </c:numCache>
            </c:numRef>
          </c:val>
          <c:extLst>
            <c:ext xmlns:c16="http://schemas.microsoft.com/office/drawing/2014/chart" uri="{C3380CC4-5D6E-409C-BE32-E72D297353CC}">
              <c16:uniqueId val="{00000000-F53B-49CB-860F-239989BD7D6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F53B-49CB-860F-239989BD7D6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53.04</c:v>
                </c:pt>
                <c:pt idx="1">
                  <c:v>65.62</c:v>
                </c:pt>
                <c:pt idx="2">
                  <c:v>66.510000000000005</c:v>
                </c:pt>
                <c:pt idx="3">
                  <c:v>65.58</c:v>
                </c:pt>
                <c:pt idx="4">
                  <c:v>65.239999999999995</c:v>
                </c:pt>
              </c:numCache>
            </c:numRef>
          </c:val>
          <c:extLst>
            <c:ext xmlns:c16="http://schemas.microsoft.com/office/drawing/2014/chart" uri="{C3380CC4-5D6E-409C-BE32-E72D297353CC}">
              <c16:uniqueId val="{00000000-754F-4C23-A799-D04C9FEDF1B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754F-4C23-A799-D04C9FEDF1B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319.42</c:v>
                </c:pt>
                <c:pt idx="1">
                  <c:v>307.26</c:v>
                </c:pt>
                <c:pt idx="2">
                  <c:v>308.99</c:v>
                </c:pt>
                <c:pt idx="3">
                  <c:v>313.48</c:v>
                </c:pt>
                <c:pt idx="4">
                  <c:v>312.99</c:v>
                </c:pt>
              </c:numCache>
            </c:numRef>
          </c:val>
          <c:extLst>
            <c:ext xmlns:c16="http://schemas.microsoft.com/office/drawing/2014/chart" uri="{C3380CC4-5D6E-409C-BE32-E72D297353CC}">
              <c16:uniqueId val="{00000000-452F-444A-AA59-22806C237A1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452F-444A-AA59-22806C237A1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山梨県　東部地域広域水道企業団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75.209999999999994</v>
      </c>
      <c r="J10" s="68"/>
      <c r="K10" s="68"/>
      <c r="L10" s="68"/>
      <c r="M10" s="68"/>
      <c r="N10" s="68"/>
      <c r="O10" s="69"/>
      <c r="P10" s="70">
        <f>データ!$P$6</f>
        <v>74.290000000000006</v>
      </c>
      <c r="Q10" s="70"/>
      <c r="R10" s="70"/>
      <c r="S10" s="70"/>
      <c r="T10" s="70"/>
      <c r="U10" s="70"/>
      <c r="V10" s="70"/>
      <c r="W10" s="71">
        <f>データ!$Q$6</f>
        <v>3641</v>
      </c>
      <c r="X10" s="71"/>
      <c r="Y10" s="71"/>
      <c r="Z10" s="71"/>
      <c r="AA10" s="71"/>
      <c r="AB10" s="71"/>
      <c r="AC10" s="71"/>
      <c r="AD10" s="2"/>
      <c r="AE10" s="2"/>
      <c r="AF10" s="2"/>
      <c r="AG10" s="2"/>
      <c r="AH10" s="4"/>
      <c r="AI10" s="4"/>
      <c r="AJ10" s="4"/>
      <c r="AK10" s="4"/>
      <c r="AL10" s="71">
        <f>データ!$U$6</f>
        <v>33789</v>
      </c>
      <c r="AM10" s="71"/>
      <c r="AN10" s="71"/>
      <c r="AO10" s="71"/>
      <c r="AP10" s="71"/>
      <c r="AQ10" s="71"/>
      <c r="AR10" s="71"/>
      <c r="AS10" s="71"/>
      <c r="AT10" s="67">
        <f>データ!$V$6</f>
        <v>50</v>
      </c>
      <c r="AU10" s="68"/>
      <c r="AV10" s="68"/>
      <c r="AW10" s="68"/>
      <c r="AX10" s="68"/>
      <c r="AY10" s="68"/>
      <c r="AZ10" s="68"/>
      <c r="BA10" s="68"/>
      <c r="BB10" s="70">
        <f>データ!$W$6</f>
        <v>675.78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MpjvOAZFT1iFjudIivG+0WdxisRV6PJW79WvWGXMKPS14jggMtXobBJoDbxNGBG8NBL+niutAdND/s6xHo+Q==" saltValue="YNQzdII6AciQEIoFQ6lZy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199389</v>
      </c>
      <c r="D6" s="34">
        <f t="shared" si="3"/>
        <v>46</v>
      </c>
      <c r="E6" s="34">
        <f t="shared" si="3"/>
        <v>1</v>
      </c>
      <c r="F6" s="34">
        <f t="shared" si="3"/>
        <v>0</v>
      </c>
      <c r="G6" s="34">
        <f t="shared" si="3"/>
        <v>1</v>
      </c>
      <c r="H6" s="34" t="str">
        <f t="shared" si="3"/>
        <v>山梨県　東部地域広域水道企業団</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75.209999999999994</v>
      </c>
      <c r="P6" s="35">
        <f t="shared" si="3"/>
        <v>74.290000000000006</v>
      </c>
      <c r="Q6" s="35">
        <f t="shared" si="3"/>
        <v>3641</v>
      </c>
      <c r="R6" s="35" t="str">
        <f t="shared" si="3"/>
        <v>-</v>
      </c>
      <c r="S6" s="35" t="str">
        <f t="shared" si="3"/>
        <v>-</v>
      </c>
      <c r="T6" s="35" t="str">
        <f t="shared" si="3"/>
        <v>-</v>
      </c>
      <c r="U6" s="35">
        <f t="shared" si="3"/>
        <v>33789</v>
      </c>
      <c r="V6" s="35">
        <f t="shared" si="3"/>
        <v>50</v>
      </c>
      <c r="W6" s="35">
        <f t="shared" si="3"/>
        <v>675.78</v>
      </c>
      <c r="X6" s="36">
        <f>IF(X7="",NA(),X7)</f>
        <v>90.07</v>
      </c>
      <c r="Y6" s="36">
        <f t="shared" ref="Y6:AG6" si="4">IF(Y7="",NA(),Y7)</f>
        <v>99.12</v>
      </c>
      <c r="Z6" s="36">
        <f t="shared" si="4"/>
        <v>96.29</v>
      </c>
      <c r="AA6" s="36">
        <f t="shared" si="4"/>
        <v>93.08</v>
      </c>
      <c r="AB6" s="36">
        <f t="shared" si="4"/>
        <v>92.26</v>
      </c>
      <c r="AC6" s="36">
        <f t="shared" si="4"/>
        <v>110.95</v>
      </c>
      <c r="AD6" s="36">
        <f t="shared" si="4"/>
        <v>110.68</v>
      </c>
      <c r="AE6" s="36">
        <f t="shared" si="4"/>
        <v>110.66</v>
      </c>
      <c r="AF6" s="36">
        <f t="shared" si="4"/>
        <v>109.01</v>
      </c>
      <c r="AG6" s="36">
        <f t="shared" si="4"/>
        <v>108.83</v>
      </c>
      <c r="AH6" s="35" t="str">
        <f>IF(AH7="","",IF(AH7="-","【-】","【"&amp;SUBSTITUTE(TEXT(AH7,"#,##0.00"),"-","△")&amp;"】"))</f>
        <v>【110.27】</v>
      </c>
      <c r="AI6" s="36">
        <f>IF(AI7="",NA(),AI7)</f>
        <v>120.73</v>
      </c>
      <c r="AJ6" s="36">
        <f t="shared" ref="AJ6:AR6" si="5">IF(AJ7="",NA(),AJ7)</f>
        <v>107.49</v>
      </c>
      <c r="AK6" s="36">
        <f t="shared" si="5"/>
        <v>114.97</v>
      </c>
      <c r="AL6" s="36">
        <f t="shared" si="5"/>
        <v>130.15</v>
      </c>
      <c r="AM6" s="36">
        <f t="shared" si="5"/>
        <v>148.31</v>
      </c>
      <c r="AN6" s="36">
        <f t="shared" si="5"/>
        <v>3.91</v>
      </c>
      <c r="AO6" s="36">
        <f t="shared" si="5"/>
        <v>3.56</v>
      </c>
      <c r="AP6" s="36">
        <f t="shared" si="5"/>
        <v>2.74</v>
      </c>
      <c r="AQ6" s="36">
        <f t="shared" si="5"/>
        <v>3.7</v>
      </c>
      <c r="AR6" s="36">
        <f t="shared" si="5"/>
        <v>4.34</v>
      </c>
      <c r="AS6" s="35" t="str">
        <f>IF(AS7="","",IF(AS7="-","【-】","【"&amp;SUBSTITUTE(TEXT(AS7,"#,##0.00"),"-","△")&amp;"】"))</f>
        <v>【1.15】</v>
      </c>
      <c r="AT6" s="36">
        <f>IF(AT7="",NA(),AT7)</f>
        <v>41.38</v>
      </c>
      <c r="AU6" s="36">
        <f t="shared" ref="AU6:BC6" si="6">IF(AU7="",NA(),AU7)</f>
        <v>62.07</v>
      </c>
      <c r="AV6" s="36">
        <f t="shared" si="6"/>
        <v>73.36</v>
      </c>
      <c r="AW6" s="36">
        <f t="shared" si="6"/>
        <v>74.650000000000006</v>
      </c>
      <c r="AX6" s="36">
        <f t="shared" si="6"/>
        <v>88.75</v>
      </c>
      <c r="AY6" s="36">
        <f t="shared" si="6"/>
        <v>377.63</v>
      </c>
      <c r="AZ6" s="36">
        <f t="shared" si="6"/>
        <v>357.34</v>
      </c>
      <c r="BA6" s="36">
        <f t="shared" si="6"/>
        <v>366.03</v>
      </c>
      <c r="BB6" s="36">
        <f t="shared" si="6"/>
        <v>365.18</v>
      </c>
      <c r="BC6" s="36">
        <f t="shared" si="6"/>
        <v>327.77</v>
      </c>
      <c r="BD6" s="35" t="str">
        <f>IF(BD7="","",IF(BD7="-","【-】","【"&amp;SUBSTITUTE(TEXT(BD7,"#,##0.00"),"-","△")&amp;"】"))</f>
        <v>【260.31】</v>
      </c>
      <c r="BE6" s="36">
        <f>IF(BE7="",NA(),BE7)</f>
        <v>1151.3399999999999</v>
      </c>
      <c r="BF6" s="36">
        <f t="shared" ref="BF6:BN6" si="7">IF(BF7="",NA(),BF7)</f>
        <v>922.2</v>
      </c>
      <c r="BG6" s="36">
        <f t="shared" si="7"/>
        <v>878.16</v>
      </c>
      <c r="BH6" s="36">
        <f t="shared" si="7"/>
        <v>844.6</v>
      </c>
      <c r="BI6" s="36">
        <f t="shared" si="7"/>
        <v>821.73</v>
      </c>
      <c r="BJ6" s="36">
        <f t="shared" si="7"/>
        <v>364.71</v>
      </c>
      <c r="BK6" s="36">
        <f t="shared" si="7"/>
        <v>373.69</v>
      </c>
      <c r="BL6" s="36">
        <f t="shared" si="7"/>
        <v>370.12</v>
      </c>
      <c r="BM6" s="36">
        <f t="shared" si="7"/>
        <v>371.65</v>
      </c>
      <c r="BN6" s="36">
        <f t="shared" si="7"/>
        <v>397.1</v>
      </c>
      <c r="BO6" s="35" t="str">
        <f>IF(BO7="","",IF(BO7="-","【-】","【"&amp;SUBSTITUTE(TEXT(BO7,"#,##0.00"),"-","△")&amp;"】"))</f>
        <v>【275.67】</v>
      </c>
      <c r="BP6" s="36">
        <f>IF(BP7="",NA(),BP7)</f>
        <v>53.04</v>
      </c>
      <c r="BQ6" s="36">
        <f t="shared" ref="BQ6:BY6" si="8">IF(BQ7="",NA(),BQ7)</f>
        <v>65.62</v>
      </c>
      <c r="BR6" s="36">
        <f t="shared" si="8"/>
        <v>66.510000000000005</v>
      </c>
      <c r="BS6" s="36">
        <f t="shared" si="8"/>
        <v>65.58</v>
      </c>
      <c r="BT6" s="36">
        <f t="shared" si="8"/>
        <v>65.239999999999995</v>
      </c>
      <c r="BU6" s="36">
        <f t="shared" si="8"/>
        <v>100.65</v>
      </c>
      <c r="BV6" s="36">
        <f t="shared" si="8"/>
        <v>99.87</v>
      </c>
      <c r="BW6" s="36">
        <f t="shared" si="8"/>
        <v>100.42</v>
      </c>
      <c r="BX6" s="36">
        <f t="shared" si="8"/>
        <v>98.77</v>
      </c>
      <c r="BY6" s="36">
        <f t="shared" si="8"/>
        <v>95.79</v>
      </c>
      <c r="BZ6" s="35" t="str">
        <f>IF(BZ7="","",IF(BZ7="-","【-】","【"&amp;SUBSTITUTE(TEXT(BZ7,"#,##0.00"),"-","△")&amp;"】"))</f>
        <v>【100.05】</v>
      </c>
      <c r="CA6" s="36">
        <f>IF(CA7="",NA(),CA7)</f>
        <v>319.42</v>
      </c>
      <c r="CB6" s="36">
        <f t="shared" ref="CB6:CJ6" si="9">IF(CB7="",NA(),CB7)</f>
        <v>307.26</v>
      </c>
      <c r="CC6" s="36">
        <f t="shared" si="9"/>
        <v>308.99</v>
      </c>
      <c r="CD6" s="36">
        <f t="shared" si="9"/>
        <v>313.48</v>
      </c>
      <c r="CE6" s="36">
        <f t="shared" si="9"/>
        <v>312.99</v>
      </c>
      <c r="CF6" s="36">
        <f t="shared" si="9"/>
        <v>170.19</v>
      </c>
      <c r="CG6" s="36">
        <f t="shared" si="9"/>
        <v>171.81</v>
      </c>
      <c r="CH6" s="36">
        <f t="shared" si="9"/>
        <v>171.67</v>
      </c>
      <c r="CI6" s="36">
        <f t="shared" si="9"/>
        <v>173.67</v>
      </c>
      <c r="CJ6" s="36">
        <f t="shared" si="9"/>
        <v>171.13</v>
      </c>
      <c r="CK6" s="35" t="str">
        <f>IF(CK7="","",IF(CK7="-","【-】","【"&amp;SUBSTITUTE(TEXT(CK7,"#,##0.00"),"-","△")&amp;"】"))</f>
        <v>【166.40】</v>
      </c>
      <c r="CL6" s="36">
        <f>IF(CL7="",NA(),CL7)</f>
        <v>44.11</v>
      </c>
      <c r="CM6" s="36">
        <f t="shared" ref="CM6:CU6" si="10">IF(CM7="",NA(),CM7)</f>
        <v>44.19</v>
      </c>
      <c r="CN6" s="36">
        <f t="shared" si="10"/>
        <v>43.78</v>
      </c>
      <c r="CO6" s="36">
        <f t="shared" si="10"/>
        <v>40.32</v>
      </c>
      <c r="CP6" s="36">
        <f t="shared" si="10"/>
        <v>39.64</v>
      </c>
      <c r="CQ6" s="36">
        <f t="shared" si="10"/>
        <v>59.01</v>
      </c>
      <c r="CR6" s="36">
        <f t="shared" si="10"/>
        <v>60.03</v>
      </c>
      <c r="CS6" s="36">
        <f t="shared" si="10"/>
        <v>59.74</v>
      </c>
      <c r="CT6" s="36">
        <f t="shared" si="10"/>
        <v>59.67</v>
      </c>
      <c r="CU6" s="36">
        <f t="shared" si="10"/>
        <v>60.12</v>
      </c>
      <c r="CV6" s="35" t="str">
        <f>IF(CV7="","",IF(CV7="-","【-】","【"&amp;SUBSTITUTE(TEXT(CV7,"#,##0.00"),"-","△")&amp;"】"))</f>
        <v>【60.69】</v>
      </c>
      <c r="CW6" s="36">
        <f>IF(CW7="",NA(),CW7)</f>
        <v>73.36</v>
      </c>
      <c r="CX6" s="36">
        <f t="shared" ref="CX6:DF6" si="11">IF(CX7="",NA(),CX7)</f>
        <v>73.41</v>
      </c>
      <c r="CY6" s="36">
        <f t="shared" si="11"/>
        <v>72.209999999999994</v>
      </c>
      <c r="CZ6" s="36">
        <f t="shared" si="11"/>
        <v>76.11</v>
      </c>
      <c r="DA6" s="36">
        <f t="shared" si="11"/>
        <v>77.2</v>
      </c>
      <c r="DB6" s="36">
        <f t="shared" si="11"/>
        <v>85.37</v>
      </c>
      <c r="DC6" s="36">
        <f t="shared" si="11"/>
        <v>84.81</v>
      </c>
      <c r="DD6" s="36">
        <f t="shared" si="11"/>
        <v>84.8</v>
      </c>
      <c r="DE6" s="36">
        <f t="shared" si="11"/>
        <v>84.6</v>
      </c>
      <c r="DF6" s="36">
        <f t="shared" si="11"/>
        <v>84.24</v>
      </c>
      <c r="DG6" s="35" t="str">
        <f>IF(DG7="","",IF(DG7="-","【-】","【"&amp;SUBSTITUTE(TEXT(DG7,"#,##0.00"),"-","△")&amp;"】"))</f>
        <v>【89.82】</v>
      </c>
      <c r="DH6" s="36">
        <f>IF(DH7="",NA(),DH7)</f>
        <v>29.42</v>
      </c>
      <c r="DI6" s="36">
        <f t="shared" ref="DI6:DQ6" si="12">IF(DI7="",NA(),DI7)</f>
        <v>31.89</v>
      </c>
      <c r="DJ6" s="36">
        <f t="shared" si="12"/>
        <v>34.35</v>
      </c>
      <c r="DK6" s="36">
        <f t="shared" si="12"/>
        <v>36.69</v>
      </c>
      <c r="DL6" s="36">
        <f t="shared" si="12"/>
        <v>38.979999999999997</v>
      </c>
      <c r="DM6" s="36">
        <f t="shared" si="12"/>
        <v>46.9</v>
      </c>
      <c r="DN6" s="36">
        <f t="shared" si="12"/>
        <v>47.28</v>
      </c>
      <c r="DO6" s="36">
        <f t="shared" si="12"/>
        <v>47.66</v>
      </c>
      <c r="DP6" s="36">
        <f t="shared" si="12"/>
        <v>48.17</v>
      </c>
      <c r="DQ6" s="36">
        <f t="shared" si="12"/>
        <v>48.83</v>
      </c>
      <c r="DR6" s="35" t="str">
        <f>IF(DR7="","",IF(DR7="-","【-】","【"&amp;SUBSTITUTE(TEXT(DR7,"#,##0.00"),"-","△")&amp;"】"))</f>
        <v>【50.19】</v>
      </c>
      <c r="DS6" s="36">
        <f>IF(DS7="",NA(),DS7)</f>
        <v>20.149999999999999</v>
      </c>
      <c r="DT6" s="36">
        <f t="shared" ref="DT6:EB6" si="13">IF(DT7="",NA(),DT7)</f>
        <v>19.989999999999998</v>
      </c>
      <c r="DU6" s="36">
        <f t="shared" si="13"/>
        <v>19.86</v>
      </c>
      <c r="DV6" s="36">
        <f t="shared" si="13"/>
        <v>19.850000000000001</v>
      </c>
      <c r="DW6" s="36">
        <f t="shared" si="13"/>
        <v>19.850000000000001</v>
      </c>
      <c r="DX6" s="36">
        <f t="shared" si="13"/>
        <v>12.03</v>
      </c>
      <c r="DY6" s="36">
        <f t="shared" si="13"/>
        <v>12.19</v>
      </c>
      <c r="DZ6" s="36">
        <f t="shared" si="13"/>
        <v>15.1</v>
      </c>
      <c r="EA6" s="36">
        <f t="shared" si="13"/>
        <v>17.12</v>
      </c>
      <c r="EB6" s="36">
        <f t="shared" si="13"/>
        <v>18.18</v>
      </c>
      <c r="EC6" s="35" t="str">
        <f>IF(EC7="","",IF(EC7="-","【-】","【"&amp;SUBSTITUTE(TEXT(EC7,"#,##0.00"),"-","△")&amp;"】"))</f>
        <v>【20.63】</v>
      </c>
      <c r="ED6" s="36">
        <f>IF(ED7="",NA(),ED7)</f>
        <v>0.04</v>
      </c>
      <c r="EE6" s="36">
        <f t="shared" ref="EE6:EM6" si="14">IF(EE7="",NA(),EE7)</f>
        <v>0.43</v>
      </c>
      <c r="EF6" s="36">
        <f t="shared" si="14"/>
        <v>0.25</v>
      </c>
      <c r="EG6" s="36">
        <f t="shared" si="14"/>
        <v>0.28000000000000003</v>
      </c>
      <c r="EH6" s="35">
        <f t="shared" si="14"/>
        <v>0</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199389</v>
      </c>
      <c r="D7" s="38">
        <v>46</v>
      </c>
      <c r="E7" s="38">
        <v>1</v>
      </c>
      <c r="F7" s="38">
        <v>0</v>
      </c>
      <c r="G7" s="38">
        <v>1</v>
      </c>
      <c r="H7" s="38" t="s">
        <v>93</v>
      </c>
      <c r="I7" s="38" t="s">
        <v>94</v>
      </c>
      <c r="J7" s="38" t="s">
        <v>95</v>
      </c>
      <c r="K7" s="38" t="s">
        <v>96</v>
      </c>
      <c r="L7" s="38" t="s">
        <v>97</v>
      </c>
      <c r="M7" s="38" t="s">
        <v>98</v>
      </c>
      <c r="N7" s="39" t="s">
        <v>99</v>
      </c>
      <c r="O7" s="39">
        <v>75.209999999999994</v>
      </c>
      <c r="P7" s="39">
        <v>74.290000000000006</v>
      </c>
      <c r="Q7" s="39">
        <v>3641</v>
      </c>
      <c r="R7" s="39" t="s">
        <v>99</v>
      </c>
      <c r="S7" s="39" t="s">
        <v>99</v>
      </c>
      <c r="T7" s="39" t="s">
        <v>99</v>
      </c>
      <c r="U7" s="39">
        <v>33789</v>
      </c>
      <c r="V7" s="39">
        <v>50</v>
      </c>
      <c r="W7" s="39">
        <v>675.78</v>
      </c>
      <c r="X7" s="39">
        <v>90.07</v>
      </c>
      <c r="Y7" s="39">
        <v>99.12</v>
      </c>
      <c r="Z7" s="39">
        <v>96.29</v>
      </c>
      <c r="AA7" s="39">
        <v>93.08</v>
      </c>
      <c r="AB7" s="39">
        <v>92.26</v>
      </c>
      <c r="AC7" s="39">
        <v>110.95</v>
      </c>
      <c r="AD7" s="39">
        <v>110.68</v>
      </c>
      <c r="AE7" s="39">
        <v>110.66</v>
      </c>
      <c r="AF7" s="39">
        <v>109.01</v>
      </c>
      <c r="AG7" s="39">
        <v>108.83</v>
      </c>
      <c r="AH7" s="39">
        <v>110.27</v>
      </c>
      <c r="AI7" s="39">
        <v>120.73</v>
      </c>
      <c r="AJ7" s="39">
        <v>107.49</v>
      </c>
      <c r="AK7" s="39">
        <v>114.97</v>
      </c>
      <c r="AL7" s="39">
        <v>130.15</v>
      </c>
      <c r="AM7" s="39">
        <v>148.31</v>
      </c>
      <c r="AN7" s="39">
        <v>3.91</v>
      </c>
      <c r="AO7" s="39">
        <v>3.56</v>
      </c>
      <c r="AP7" s="39">
        <v>2.74</v>
      </c>
      <c r="AQ7" s="39">
        <v>3.7</v>
      </c>
      <c r="AR7" s="39">
        <v>4.34</v>
      </c>
      <c r="AS7" s="39">
        <v>1.1499999999999999</v>
      </c>
      <c r="AT7" s="39">
        <v>41.38</v>
      </c>
      <c r="AU7" s="39">
        <v>62.07</v>
      </c>
      <c r="AV7" s="39">
        <v>73.36</v>
      </c>
      <c r="AW7" s="39">
        <v>74.650000000000006</v>
      </c>
      <c r="AX7" s="39">
        <v>88.75</v>
      </c>
      <c r="AY7" s="39">
        <v>377.63</v>
      </c>
      <c r="AZ7" s="39">
        <v>357.34</v>
      </c>
      <c r="BA7" s="39">
        <v>366.03</v>
      </c>
      <c r="BB7" s="39">
        <v>365.18</v>
      </c>
      <c r="BC7" s="39">
        <v>327.77</v>
      </c>
      <c r="BD7" s="39">
        <v>260.31</v>
      </c>
      <c r="BE7" s="39">
        <v>1151.3399999999999</v>
      </c>
      <c r="BF7" s="39">
        <v>922.2</v>
      </c>
      <c r="BG7" s="39">
        <v>878.16</v>
      </c>
      <c r="BH7" s="39">
        <v>844.6</v>
      </c>
      <c r="BI7" s="39">
        <v>821.73</v>
      </c>
      <c r="BJ7" s="39">
        <v>364.71</v>
      </c>
      <c r="BK7" s="39">
        <v>373.69</v>
      </c>
      <c r="BL7" s="39">
        <v>370.12</v>
      </c>
      <c r="BM7" s="39">
        <v>371.65</v>
      </c>
      <c r="BN7" s="39">
        <v>397.1</v>
      </c>
      <c r="BO7" s="39">
        <v>275.67</v>
      </c>
      <c r="BP7" s="39">
        <v>53.04</v>
      </c>
      <c r="BQ7" s="39">
        <v>65.62</v>
      </c>
      <c r="BR7" s="39">
        <v>66.510000000000005</v>
      </c>
      <c r="BS7" s="39">
        <v>65.58</v>
      </c>
      <c r="BT7" s="39">
        <v>65.239999999999995</v>
      </c>
      <c r="BU7" s="39">
        <v>100.65</v>
      </c>
      <c r="BV7" s="39">
        <v>99.87</v>
      </c>
      <c r="BW7" s="39">
        <v>100.42</v>
      </c>
      <c r="BX7" s="39">
        <v>98.77</v>
      </c>
      <c r="BY7" s="39">
        <v>95.79</v>
      </c>
      <c r="BZ7" s="39">
        <v>100.05</v>
      </c>
      <c r="CA7" s="39">
        <v>319.42</v>
      </c>
      <c r="CB7" s="39">
        <v>307.26</v>
      </c>
      <c r="CC7" s="39">
        <v>308.99</v>
      </c>
      <c r="CD7" s="39">
        <v>313.48</v>
      </c>
      <c r="CE7" s="39">
        <v>312.99</v>
      </c>
      <c r="CF7" s="39">
        <v>170.19</v>
      </c>
      <c r="CG7" s="39">
        <v>171.81</v>
      </c>
      <c r="CH7" s="39">
        <v>171.67</v>
      </c>
      <c r="CI7" s="39">
        <v>173.67</v>
      </c>
      <c r="CJ7" s="39">
        <v>171.13</v>
      </c>
      <c r="CK7" s="39">
        <v>166.4</v>
      </c>
      <c r="CL7" s="39">
        <v>44.11</v>
      </c>
      <c r="CM7" s="39">
        <v>44.19</v>
      </c>
      <c r="CN7" s="39">
        <v>43.78</v>
      </c>
      <c r="CO7" s="39">
        <v>40.32</v>
      </c>
      <c r="CP7" s="39">
        <v>39.64</v>
      </c>
      <c r="CQ7" s="39">
        <v>59.01</v>
      </c>
      <c r="CR7" s="39">
        <v>60.03</v>
      </c>
      <c r="CS7" s="39">
        <v>59.74</v>
      </c>
      <c r="CT7" s="39">
        <v>59.67</v>
      </c>
      <c r="CU7" s="39">
        <v>60.12</v>
      </c>
      <c r="CV7" s="39">
        <v>60.69</v>
      </c>
      <c r="CW7" s="39">
        <v>73.36</v>
      </c>
      <c r="CX7" s="39">
        <v>73.41</v>
      </c>
      <c r="CY7" s="39">
        <v>72.209999999999994</v>
      </c>
      <c r="CZ7" s="39">
        <v>76.11</v>
      </c>
      <c r="DA7" s="39">
        <v>77.2</v>
      </c>
      <c r="DB7" s="39">
        <v>85.37</v>
      </c>
      <c r="DC7" s="39">
        <v>84.81</v>
      </c>
      <c r="DD7" s="39">
        <v>84.8</v>
      </c>
      <c r="DE7" s="39">
        <v>84.6</v>
      </c>
      <c r="DF7" s="39">
        <v>84.24</v>
      </c>
      <c r="DG7" s="39">
        <v>89.82</v>
      </c>
      <c r="DH7" s="39">
        <v>29.42</v>
      </c>
      <c r="DI7" s="39">
        <v>31.89</v>
      </c>
      <c r="DJ7" s="39">
        <v>34.35</v>
      </c>
      <c r="DK7" s="39">
        <v>36.69</v>
      </c>
      <c r="DL7" s="39">
        <v>38.979999999999997</v>
      </c>
      <c r="DM7" s="39">
        <v>46.9</v>
      </c>
      <c r="DN7" s="39">
        <v>47.28</v>
      </c>
      <c r="DO7" s="39">
        <v>47.66</v>
      </c>
      <c r="DP7" s="39">
        <v>48.17</v>
      </c>
      <c r="DQ7" s="39">
        <v>48.83</v>
      </c>
      <c r="DR7" s="39">
        <v>50.19</v>
      </c>
      <c r="DS7" s="39">
        <v>20.149999999999999</v>
      </c>
      <c r="DT7" s="39">
        <v>19.989999999999998</v>
      </c>
      <c r="DU7" s="39">
        <v>19.86</v>
      </c>
      <c r="DV7" s="39">
        <v>19.850000000000001</v>
      </c>
      <c r="DW7" s="39">
        <v>19.850000000000001</v>
      </c>
      <c r="DX7" s="39">
        <v>12.03</v>
      </c>
      <c r="DY7" s="39">
        <v>12.19</v>
      </c>
      <c r="DZ7" s="39">
        <v>15.1</v>
      </c>
      <c r="EA7" s="39">
        <v>17.12</v>
      </c>
      <c r="EB7" s="39">
        <v>18.18</v>
      </c>
      <c r="EC7" s="39">
        <v>20.63</v>
      </c>
      <c r="ED7" s="39">
        <v>0.04</v>
      </c>
      <c r="EE7" s="39">
        <v>0.43</v>
      </c>
      <c r="EF7" s="39">
        <v>0.25</v>
      </c>
      <c r="EG7" s="39">
        <v>0.28000000000000003</v>
      </c>
      <c r="EH7" s="39">
        <v>0</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2022-01-07T08:40:00Z</cp:lastPrinted>
  <dcterms:created xsi:type="dcterms:W3CDTF">2021-12-03T06:49:25Z</dcterms:created>
  <dcterms:modified xsi:type="dcterms:W3CDTF">2022-02-21T05:56:34Z</dcterms:modified>
  <cp:category/>
</cp:coreProperties>
</file>