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tou-takumi\AppData\Local\Microsoft\Windows\INetCache\Content.Outlook\NKYO58RG\"/>
    </mc:Choice>
  </mc:AlternateContent>
  <workbookProtection workbookAlgorithmName="SHA-512" workbookHashValue="sGvN5KlOAhHQJY7x76KBtA3IM8NLYS0z3OMHMSD13LuRZhFmY7SQw5QikQeqeVI1bIA8KmD/WQX1BQ2yj4m0uA==" workbookSaltValue="ZMn5ZAfOn29NXKg4ARJ23w==" workbookSpinCount="100000" lockStructure="1"/>
  <bookViews>
    <workbookView xWindow="0" yWindow="0" windowWidth="20490" windowHeight="70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<sst xmlns="http://schemas.openxmlformats.org/spreadsheetml/2006/main" count="252" uniqueCount="119">
  <si>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</si>
  <si>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</si>
  <si>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</si>
  <si>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</si>
  <si>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</si>
  <si>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</si>
  <si>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</si>
  <si>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</si>
  <si>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</si>
  <si>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</si>
  <si>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</si>
  <si>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</si>
  <si>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</si>
  <si>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</si>
  <si>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</si>
  <si>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</si>
  <si>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</si>
  <si>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</si>
  <si>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</si>
  <si>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</si>
  <si>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</si>
  <si>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</si>
  <si>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</si>
  <si>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</si>
  <si>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</si>
  <si>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</si>
  <si>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</si>
  <si>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</si>
  <si>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</si>
  <si>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</si>
  <si>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</si>
  <si>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</si>
  <si>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</si>
  <si>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</si>
  <si>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</si>
  <si>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</si>
  <si>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</si>
  <si>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</si>
  <si>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</si>
  <si>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</si>
  <si>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</si>
  <si>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</si>
  <si>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</si>
  <si>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</si>
  <si>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</si>
  <si>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</si>
  <si>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</si>
  <si>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</si>
  <si>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</si>
  <si>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</si>
  <si>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</si>
  <si>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</si>
  <si>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</si>
  <si>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</si>
  <si>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</si>
  <si>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</si>
  <si>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</si>
  <si>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</si>
  <si>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</si>
  <si>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</si>
  <si>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</si>
  <si>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</si>
  <si>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</si>
  <si>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</si>
  <si>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</si>
  <si>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</si>
  <si>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</si>
  <si>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</si>
  <si>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</si>
  <si>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</si>
  <si>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</si>
  <si>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</si>
  <si>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</si>
  <si>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</si>
  <si>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</si>
  <si>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</si>
  <si>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</si>
  <si>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</si>
  <si>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</si>
  <si>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</si>
  <si>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</si>
  <si>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</si>
  <si>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</si>
  <si>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</si>
  <si>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</si>
  <si>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</si>
  <si>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</si>
  <si>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</si>
  <si>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</si>
  <si>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</si>
  <si>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</si>
  <si>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</si>
  <si>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</si>
  <si>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</si>
  <si>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</si>
  <si>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</si>
  <si>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</si>
  <si>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</si>
  <si>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道志村</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</si>
  <si>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</si>
  <si>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</si>
  <si>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</si>
  <si>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</si>
  <si>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</si>
  <si>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</si>
  <si>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</si>
  <si>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</si>
  <si>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</si>
  <si>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</si>
  <si>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</si>
  <si>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</si>
  <si>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</si>
  <si>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</si>
  <si>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</si>
  <si>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</si>
  <si>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</si>
  <si>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13年度より整備を実施しており、整備後20年を経過していないこともあり現状で老朽化に対する不安はないが、現存しない浄化槽メーカーの浄化槽を設置している箇所もあるため、今後修繕対応できない可能性がある。
　法定検査・保守点検を通して浄化槽の状況を常時監視できるよう努める。
　その他、修繕については、法定検査及び年間4回実施している保守点検結果を基に迅速に対応することにより、施設の長寿命化を図る。</t>
    <rPh sb="1" eb="3">
      <t>ヘイセイ</t>
    </rPh>
    <rPh sb="5" eb="6">
      <t>ネン</t>
    </rPh>
    <rPh sb="6" eb="7">
      <t>ド</t>
    </rPh>
    <rPh sb="9" eb="11">
      <t>セイビ</t>
    </rPh>
    <rPh sb="12" eb="14">
      <t>ジッシ</t>
    </rPh>
    <rPh sb="19" eb="21">
      <t>セイビ</t>
    </rPh>
    <rPh sb="21" eb="22">
      <t>ゴ</t>
    </rPh>
    <rPh sb="24" eb="25">
      <t>ネン</t>
    </rPh>
    <rPh sb="26" eb="28">
      <t>ケイカ</t>
    </rPh>
    <rPh sb="38" eb="40">
      <t>ゲンジョウ</t>
    </rPh>
    <rPh sb="41" eb="44">
      <t>ロウキュウカ</t>
    </rPh>
    <rPh sb="45" eb="46">
      <t>タイ</t>
    </rPh>
    <rPh sb="48" eb="50">
      <t>フアン</t>
    </rPh>
    <rPh sb="55" eb="57">
      <t>ゲンゾン</t>
    </rPh>
    <rPh sb="60" eb="63">
      <t>ジョウカソウ</t>
    </rPh>
    <rPh sb="68" eb="71">
      <t>ジョウカソウ</t>
    </rPh>
    <rPh sb="72" eb="74">
      <t>セッチ</t>
    </rPh>
    <rPh sb="78" eb="80">
      <t>カショ</t>
    </rPh>
    <rPh sb="86" eb="88">
      <t>コンゴ</t>
    </rPh>
    <rPh sb="88" eb="90">
      <t>シュウゼン</t>
    </rPh>
    <rPh sb="90" eb="92">
      <t>タイオウ</t>
    </rPh>
    <rPh sb="96" eb="99">
      <t>カノウセイ</t>
    </rPh>
    <rPh sb="105" eb="107">
      <t>ホウテイ</t>
    </rPh>
    <rPh sb="107" eb="109">
      <t>ケンサ</t>
    </rPh>
    <rPh sb="110" eb="112">
      <t>ホシュ</t>
    </rPh>
    <rPh sb="112" eb="114">
      <t>テンケン</t>
    </rPh>
    <rPh sb="115" eb="116">
      <t>トオ</t>
    </rPh>
    <rPh sb="118" eb="121">
      <t>ジョウカソウ</t>
    </rPh>
    <rPh sb="122" eb="124">
      <t>ジョウキョウ</t>
    </rPh>
    <rPh sb="125" eb="127">
      <t>ジョウジ</t>
    </rPh>
    <rPh sb="127" eb="129">
      <t>カンシ</t>
    </rPh>
    <rPh sb="134" eb="135">
      <t>ツト</t>
    </rPh>
    <rPh sb="142" eb="143">
      <t>タ</t>
    </rPh>
    <rPh sb="144" eb="146">
      <t>シュウゼン</t>
    </rPh>
    <rPh sb="152" eb="154">
      <t>ホウテイ</t>
    </rPh>
    <rPh sb="154" eb="156">
      <t>ケンサ</t>
    </rPh>
    <rPh sb="156" eb="157">
      <t>オヨ</t>
    </rPh>
    <rPh sb="158" eb="160">
      <t>ネンカン</t>
    </rPh>
    <rPh sb="161" eb="162">
      <t>カイ</t>
    </rPh>
    <rPh sb="162" eb="164">
      <t>ジッシ</t>
    </rPh>
    <rPh sb="168" eb="170">
      <t>ホシュ</t>
    </rPh>
    <rPh sb="170" eb="172">
      <t>テンケン</t>
    </rPh>
    <rPh sb="172" eb="174">
      <t>ケッカ</t>
    </rPh>
    <rPh sb="175" eb="176">
      <t>モト</t>
    </rPh>
    <rPh sb="177" eb="179">
      <t>ジンソク</t>
    </rPh>
    <rPh sb="180" eb="182">
      <t>タイオウ</t>
    </rPh>
    <rPh sb="190" eb="192">
      <t>シセツ</t>
    </rPh>
    <rPh sb="193" eb="194">
      <t>チョウ</t>
    </rPh>
    <rPh sb="194" eb="197">
      <t>ジュミョウカ</t>
    </rPh>
    <rPh sb="198" eb="199">
      <t>ハカ</t>
    </rPh>
    <phoneticPr fontId="4"/>
  </si>
  <si>
    <t>①収益的収支
収益的収支は、100％を維持しているが、一般会計繰入金に依存していることが要因。
⑤経費回収率
⑥汚水処理原価
今後、合併処理浄化槽事業が継続される場合、人槽の規模により、施設整備費が増加する可能性も想定される。使用料が適正かどうか精査し、使用料の増額も含め検討する必要がある。
令和6年度から公営企業会計に移行することも踏まえ、移行準備の期間から経営の健全性についても多角的に分析する。</t>
    <rPh sb="1" eb="3">
      <t>シュウエキ</t>
    </rPh>
    <rPh sb="3" eb="4">
      <t>テキ</t>
    </rPh>
    <rPh sb="4" eb="6">
      <t>シュウシ</t>
    </rPh>
    <rPh sb="7" eb="10">
      <t>シュウエキテキ</t>
    </rPh>
    <rPh sb="10" eb="12">
      <t>シュウシ</t>
    </rPh>
    <rPh sb="19" eb="21">
      <t>イジ</t>
    </rPh>
    <rPh sb="27" eb="29">
      <t>イッパン</t>
    </rPh>
    <rPh sb="29" eb="31">
      <t>カイケイ</t>
    </rPh>
    <rPh sb="31" eb="33">
      <t>クリイレ</t>
    </rPh>
    <rPh sb="33" eb="34">
      <t>キン</t>
    </rPh>
    <rPh sb="35" eb="37">
      <t>イゾン</t>
    </rPh>
    <rPh sb="44" eb="46">
      <t>ヨウイン</t>
    </rPh>
    <rPh sb="50" eb="52">
      <t>ケイヒ</t>
    </rPh>
    <rPh sb="52" eb="54">
      <t>カイシュウ</t>
    </rPh>
    <rPh sb="54" eb="55">
      <t>リツ</t>
    </rPh>
    <rPh sb="57" eb="59">
      <t>オスイ</t>
    </rPh>
    <rPh sb="59" eb="61">
      <t>ショリ</t>
    </rPh>
    <rPh sb="61" eb="63">
      <t>ゲンカ</t>
    </rPh>
    <rPh sb="82" eb="84">
      <t>バアイ</t>
    </rPh>
    <rPh sb="85" eb="87">
      <t>ニンソウ</t>
    </rPh>
    <rPh sb="88" eb="90">
      <t>キボ</t>
    </rPh>
    <rPh sb="100" eb="102">
      <t>ゾウカ</t>
    </rPh>
    <rPh sb="104" eb="107">
      <t>カノウセイ</t>
    </rPh>
    <rPh sb="108" eb="110">
      <t>ソウテイ</t>
    </rPh>
    <rPh sb="148" eb="149">
      <t>レイ</t>
    </rPh>
    <rPh sb="149" eb="150">
      <t>ワ</t>
    </rPh>
    <rPh sb="151" eb="152">
      <t>ネン</t>
    </rPh>
    <rPh sb="152" eb="153">
      <t>ド</t>
    </rPh>
    <rPh sb="155" eb="157">
      <t>コウエイ</t>
    </rPh>
    <rPh sb="157" eb="159">
      <t>キギョウ</t>
    </rPh>
    <rPh sb="159" eb="161">
      <t>カイケイ</t>
    </rPh>
    <rPh sb="162" eb="164">
      <t>イコウ</t>
    </rPh>
    <rPh sb="169" eb="170">
      <t>フ</t>
    </rPh>
    <rPh sb="173" eb="175">
      <t>イコウ</t>
    </rPh>
    <rPh sb="175" eb="177">
      <t>ジュンビ</t>
    </rPh>
    <rPh sb="178" eb="180">
      <t>キカン</t>
    </rPh>
    <rPh sb="182" eb="184">
      <t>ケイエイ</t>
    </rPh>
    <rPh sb="185" eb="188">
      <t>ケンゼンセイ</t>
    </rPh>
    <rPh sb="193" eb="196">
      <t>タカクテキ</t>
    </rPh>
    <rPh sb="197" eb="199">
      <t>ブンセキ</t>
    </rPh>
    <phoneticPr fontId="4"/>
  </si>
  <si>
    <t>　令和6年度の公営企業会計移行に伴い、使用料の見直しや事業の見直し等により一般会計に依存している現状を改善する。</t>
    <rPh sb="1" eb="3">
      <t>レイワ</t>
    </rPh>
    <rPh sb="4" eb="6">
      <t>ネンド</t>
    </rPh>
    <rPh sb="7" eb="11">
      <t>コウエイキギョウ</t>
    </rPh>
    <rPh sb="11" eb="13">
      <t>カイケイ</t>
    </rPh>
    <rPh sb="13" eb="15">
      <t>イコウ</t>
    </rPh>
    <rPh sb="16" eb="17">
      <t>トモナ</t>
    </rPh>
    <rPh sb="19" eb="21">
      <t>シヨウ</t>
    </rPh>
    <rPh sb="21" eb="22">
      <t>リョウ</t>
    </rPh>
    <rPh sb="23" eb="25">
      <t>ミナオ</t>
    </rPh>
    <rPh sb="27" eb="29">
      <t>ジギョウ</t>
    </rPh>
    <rPh sb="30" eb="32">
      <t>ミナオ</t>
    </rPh>
    <rPh sb="33" eb="34">
      <t>トウ</t>
    </rPh>
    <rPh sb="37" eb="39">
      <t>イッパン</t>
    </rPh>
    <rPh sb="39" eb="41">
      <t>カイケイ</t>
    </rPh>
    <rPh sb="42" eb="44">
      <t>イゾン</t>
    </rPh>
    <rPh sb="48" eb="50">
      <t>ゲンジョウ</t>
    </rPh>
    <rPh sb="51" eb="53">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</si>
</sst>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50-46EA-A614-A276471BE93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C50-46EA-A614-A276471BE93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C4-4C53-9060-1C6223798A5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132.99</c:v>
                </c:pt>
                <c:pt idx="1">
                  <c:v>51.71</c:v>
                </c:pt>
                <c:pt idx="2">
                  <c:v>50.56</c:v>
                </c:pt>
                <c:pt idx="3">
                  <c:v>47.35</c:v>
                </c:pt>
                <c:pt idx="4">
                  <c:v>46.36</c:v>
                </c:pt>
              </c:numCache>
            </c:numRef>
          </c:val>
          <c:smooth val="0"/>
          <c:extLst>
            <c:ext xmlns:c16="http://schemas.microsoft.com/office/drawing/2014/chart" uri="{C3380CC4-5D6E-409C-BE32-E72D297353CC}">
              <c16:uniqueId val="{00000001-41C4-4C53-9060-1C6223798A5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10F-4D67-B951-F5441598430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82.94</c:v>
                </c:pt>
                <c:pt idx="1">
                  <c:v>82.91</c:v>
                </c:pt>
                <c:pt idx="2">
                  <c:v>83.85</c:v>
                </c:pt>
                <c:pt idx="3">
                  <c:v>81.209999999999994</c:v>
                </c:pt>
                <c:pt idx="4">
                  <c:v>83.08</c:v>
                </c:pt>
              </c:numCache>
            </c:numRef>
          </c:val>
          <c:smooth val="0"/>
          <c:extLst>
            <c:ext xmlns:c16="http://schemas.microsoft.com/office/drawing/2014/chart" uri="{C3380CC4-5D6E-409C-BE32-E72D297353CC}">
              <c16:uniqueId val="{00000001-010F-4D67-B951-F5441598430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AC0-43FA-83FF-F78E478F77B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C0-43FA-83FF-F78E478F77B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A8-4CCD-A7CE-BFE7210DEB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A8-4CCD-A7CE-BFE7210DEB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07-499E-B5B3-C1581BF95C3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07-499E-B5B3-C1581BF95C3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3F-4D69-8B30-9A374074398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3F-4D69-8B30-9A374074398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3D-4A9B-A02B-A153F447F35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3D-4A9B-A02B-A153F447F35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43-4A50-A2D0-F84911BA0AF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566.35</c:v>
                </c:pt>
                <c:pt idx="1">
                  <c:v>888.8</c:v>
                </c:pt>
                <c:pt idx="2">
                  <c:v>855.65</c:v>
                </c:pt>
                <c:pt idx="3">
                  <c:v>862.99</c:v>
                </c:pt>
                <c:pt idx="4">
                  <c:v>782.91</c:v>
                </c:pt>
              </c:numCache>
            </c:numRef>
          </c:val>
          <c:smooth val="0"/>
          <c:extLst>
            <c:ext xmlns:c16="http://schemas.microsoft.com/office/drawing/2014/chart" uri="{C3380CC4-5D6E-409C-BE32-E72D297353CC}">
              <c16:uniqueId val="{00000001-F443-4A50-A2D0-F84911BA0AF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39.380000000000003</c:v>
                </c:pt>
                <c:pt idx="1">
                  <c:v>43.67</c:v>
                </c:pt>
                <c:pt idx="2">
                  <c:v>43.19</c:v>
                </c:pt>
                <c:pt idx="3">
                  <c:v>41.6</c:v>
                </c:pt>
                <c:pt idx="4">
                  <c:v>42.18</c:v>
                </c:pt>
              </c:numCache>
            </c:numRef>
          </c:val>
          <c:extLst>
            <c:ext xmlns:c16="http://schemas.microsoft.com/office/drawing/2014/chart" uri="{C3380CC4-5D6E-409C-BE32-E72D297353CC}">
              <c16:uniqueId val="{00000000-E8C5-4E1D-AC00-36AEDC8BD81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52.27</c:v>
                </c:pt>
                <c:pt idx="1">
                  <c:v>52.55</c:v>
                </c:pt>
                <c:pt idx="2">
                  <c:v>52.23</c:v>
                </c:pt>
                <c:pt idx="3">
                  <c:v>50.06</c:v>
                </c:pt>
                <c:pt idx="4">
                  <c:v>49.38</c:v>
                </c:pt>
              </c:numCache>
            </c:numRef>
          </c:val>
          <c:smooth val="0"/>
          <c:extLst>
            <c:ext xmlns:c16="http://schemas.microsoft.com/office/drawing/2014/chart" uri="{C3380CC4-5D6E-409C-BE32-E72D297353CC}">
              <c16:uniqueId val="{00000001-E8C5-4E1D-AC00-36AEDC8BD81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304.11</c:v>
                </c:pt>
                <c:pt idx="1">
                  <c:v>282.82</c:v>
                </c:pt>
                <c:pt idx="2">
                  <c:v>309.52</c:v>
                </c:pt>
                <c:pt idx="3">
                  <c:v>334.42</c:v>
                </c:pt>
                <c:pt idx="4">
                  <c:v>339.34</c:v>
                </c:pt>
              </c:numCache>
            </c:numRef>
          </c:val>
          <c:extLst>
            <c:ext xmlns:c16="http://schemas.microsoft.com/office/drawing/2014/chart" uri="{C3380CC4-5D6E-409C-BE32-E72D297353CC}">
              <c16:uniqueId val="{00000000-EEFC-4EC0-A6BA-3761A0AEC9F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291.01</c:v>
                </c:pt>
                <c:pt idx="1">
                  <c:v>292.45</c:v>
                </c:pt>
                <c:pt idx="2">
                  <c:v>294.05</c:v>
                </c:pt>
                <c:pt idx="3">
                  <c:v>309.22000000000003</c:v>
                </c:pt>
                <c:pt idx="4">
                  <c:v>316.97000000000003</c:v>
                </c:pt>
              </c:numCache>
            </c:numRef>
          </c:val>
          <c:smooth val="0"/>
          <c:extLst>
            <c:ext xmlns:c16="http://schemas.microsoft.com/office/drawing/2014/chart" uri="{C3380CC4-5D6E-409C-BE32-E72D297353CC}">
              <c16:uniqueId val="{00000001-EEFC-4EC0-A6BA-3761A0AEC9F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道志村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1633</v>
      </c>
      <c r="AM8" s="51"/>
      <c r="AN8" s="51"/>
      <c r="AO8" s="51"/>
      <c r="AP8" s="51"/>
      <c r="AQ8" s="51"/>
      <c r="AR8" s="51"/>
      <c r="AS8" s="51"/>
      <c r="AT8" s="46">
        <f>データ!T6</f>
        <v>79.680000000000007</v>
      </c>
      <c r="AU8" s="46"/>
      <c r="AV8" s="46"/>
      <c r="AW8" s="46"/>
      <c r="AX8" s="46"/>
      <c r="AY8" s="46"/>
      <c r="AZ8" s="46"/>
      <c r="BA8" s="46"/>
      <c r="BB8" s="46">
        <f>データ!U6</f>
        <v>20.49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76.98</v>
      </c>
      <c r="Q10" s="46"/>
      <c r="R10" s="46"/>
      <c r="S10" s="46"/>
      <c r="T10" s="46"/>
      <c r="U10" s="46"/>
      <c r="V10" s="46"/>
      <c r="W10" s="46">
        <f>データ!Q6</f>
        <v>100</v>
      </c>
      <c r="X10" s="46"/>
      <c r="Y10" s="46"/>
      <c r="Z10" s="46"/>
      <c r="AA10" s="46"/>
      <c r="AB10" s="46"/>
      <c r="AC10" s="46"/>
      <c r="AD10" s="51">
        <f>データ!R6</f>
        <v>2200</v>
      </c>
      <c r="AE10" s="51"/>
      <c r="AF10" s="51"/>
      <c r="AG10" s="51"/>
      <c r="AH10" s="51"/>
      <c r="AI10" s="51"/>
      <c r="AJ10" s="51"/>
      <c r="AK10" s="2"/>
      <c r="AL10" s="51">
        <f>データ!V6</f>
        <v>1254</v>
      </c>
      <c r="AM10" s="51"/>
      <c r="AN10" s="51"/>
      <c r="AO10" s="51"/>
      <c r="AP10" s="51"/>
      <c r="AQ10" s="51"/>
      <c r="AR10" s="51"/>
      <c r="AS10" s="51"/>
      <c r="AT10" s="46">
        <f>データ!W6</f>
        <v>2.8</v>
      </c>
      <c r="AU10" s="46"/>
      <c r="AV10" s="46"/>
      <c r="AW10" s="46"/>
      <c r="AX10" s="46"/>
      <c r="AY10" s="46"/>
      <c r="AZ10" s="46"/>
      <c r="BA10" s="46"/>
      <c r="BB10" s="46">
        <f>データ!X6</f>
        <v>447.86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【780.89】</v>
      </c>
      <c r="I86" s="26" t="str">
        <f>データ!CA6</f>
        <v>【48.58】</v>
      </c>
      <c r="J86" s="26" t="str">
        <f>データ!CL6</f>
        <v>【328.08】</v>
      </c>
      <c r="K86" s="26" t="str">
        <f>データ!CW6</f>
        <v>【46.74】</v>
      </c>
      <c r="L86" s="26" t="str">
        <f>データ!DH6</f>
        <v>【81.12】</v>
      </c>
      <c r="M86" s="26" t="s">
        <v>44</v>
      </c>
      <c r="N86" s="26" t="s">
        <v>44</v>
      </c>
      <c r="O86" s="26" t="str">
        <f>データ!EO6</f>
        <v>【-】</v>
      </c>
    </row>
  </sheetData>
  <sheetProtection algorithmName="SHA-512" hashValue="71Ab4C+CljSuxnT+/Gm2mGCxBXyLacHu7x3dLw8/XqMEEESWUSOvpq+JHXAFaW3tZ0+xSnNTjczZaiZSLGMQlw==" saltValue="y+nAatzJzungaQ5WmloL8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194221</v>
      </c>
      <c r="D6" s="33">
        <f t="shared" si="3"/>
        <v>47</v>
      </c>
      <c r="E6" s="33">
        <f t="shared" si="3"/>
        <v>18</v>
      </c>
      <c r="F6" s="33">
        <f t="shared" si="3"/>
        <v>1</v>
      </c>
      <c r="G6" s="33">
        <f t="shared" si="3"/>
        <v>0</v>
      </c>
      <c r="H6" s="33" t="str">
        <f t="shared" si="3"/>
        <v>山梨県　道志村</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76.98</v>
      </c>
      <c r="Q6" s="34">
        <f t="shared" si="3"/>
        <v>100</v>
      </c>
      <c r="R6" s="34">
        <f t="shared" si="3"/>
        <v>2200</v>
      </c>
      <c r="S6" s="34">
        <f t="shared" si="3"/>
        <v>1633</v>
      </c>
      <c r="T6" s="34">
        <f t="shared" si="3"/>
        <v>79.680000000000007</v>
      </c>
      <c r="U6" s="34">
        <f t="shared" si="3"/>
        <v>20.49</v>
      </c>
      <c r="V6" s="34">
        <f t="shared" si="3"/>
        <v>1254</v>
      </c>
      <c r="W6" s="34">
        <f t="shared" si="3"/>
        <v>2.8</v>
      </c>
      <c r="X6" s="34">
        <f t="shared" si="3"/>
        <v>447.86</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566.35</v>
      </c>
      <c r="BL6" s="35">
        <f t="shared" si="7"/>
        <v>888.8</v>
      </c>
      <c r="BM6" s="35">
        <f t="shared" si="7"/>
        <v>855.65</v>
      </c>
      <c r="BN6" s="35">
        <f t="shared" si="7"/>
        <v>862.99</v>
      </c>
      <c r="BO6" s="35">
        <f t="shared" si="7"/>
        <v>782.91</v>
      </c>
      <c r="BP6" s="34" t="str">
        <f>IF(BP7="","",IF(BP7="-","【-】","【"&amp;SUBSTITUTE(TEXT(BP7,"#,##0.00"),"-","△")&amp;"】"))</f>
        <v>【780.89】</v>
      </c>
      <c r="BQ6" s="35">
        <f>IF(BQ7="",NA(),BQ7)</f>
        <v>39.380000000000003</v>
      </c>
      <c r="BR6" s="35">
        <f t="shared" ref="BR6:BZ6" si="8">IF(BR7="",NA(),BR7)</f>
        <v>43.67</v>
      </c>
      <c r="BS6" s="35">
        <f t="shared" si="8"/>
        <v>43.19</v>
      </c>
      <c r="BT6" s="35">
        <f t="shared" si="8"/>
        <v>41.6</v>
      </c>
      <c r="BU6" s="35">
        <f t="shared" si="8"/>
        <v>42.18</v>
      </c>
      <c r="BV6" s="35">
        <f t="shared" si="8"/>
        <v>52.27</v>
      </c>
      <c r="BW6" s="35">
        <f t="shared" si="8"/>
        <v>52.55</v>
      </c>
      <c r="BX6" s="35">
        <f t="shared" si="8"/>
        <v>52.23</v>
      </c>
      <c r="BY6" s="35">
        <f t="shared" si="8"/>
        <v>50.06</v>
      </c>
      <c r="BZ6" s="35">
        <f t="shared" si="8"/>
        <v>49.38</v>
      </c>
      <c r="CA6" s="34" t="str">
        <f>IF(CA7="","",IF(CA7="-","【-】","【"&amp;SUBSTITUTE(TEXT(CA7,"#,##0.00"),"-","△")&amp;"】"))</f>
        <v>【48.58】</v>
      </c>
      <c r="CB6" s="35">
        <f>IF(CB7="",NA(),CB7)</f>
        <v>304.11</v>
      </c>
      <c r="CC6" s="35">
        <f t="shared" ref="CC6:CK6" si="9">IF(CC7="",NA(),CC7)</f>
        <v>282.82</v>
      </c>
      <c r="CD6" s="35">
        <f t="shared" si="9"/>
        <v>309.52</v>
      </c>
      <c r="CE6" s="35">
        <f t="shared" si="9"/>
        <v>334.42</v>
      </c>
      <c r="CF6" s="35">
        <f t="shared" si="9"/>
        <v>339.34</v>
      </c>
      <c r="CG6" s="35">
        <f t="shared" si="9"/>
        <v>291.01</v>
      </c>
      <c r="CH6" s="35">
        <f t="shared" si="9"/>
        <v>292.45</v>
      </c>
      <c r="CI6" s="35">
        <f t="shared" si="9"/>
        <v>294.05</v>
      </c>
      <c r="CJ6" s="35">
        <f t="shared" si="9"/>
        <v>309.22000000000003</v>
      </c>
      <c r="CK6" s="35">
        <f t="shared" si="9"/>
        <v>316.97000000000003</v>
      </c>
      <c r="CL6" s="34" t="str">
        <f>IF(CL7="","",IF(CL7="-","【-】","【"&amp;SUBSTITUTE(TEXT(CL7,"#,##0.00"),"-","△")&amp;"】"))</f>
        <v>【328.08】</v>
      </c>
      <c r="CM6" s="35" t="str">
        <f>IF(CM7="",NA(),CM7)</f>
        <v>-</v>
      </c>
      <c r="CN6" s="35" t="str">
        <f t="shared" ref="CN6:CV6" si="10">IF(CN7="",NA(),CN7)</f>
        <v>-</v>
      </c>
      <c r="CO6" s="35" t="str">
        <f t="shared" si="10"/>
        <v>-</v>
      </c>
      <c r="CP6" s="35" t="str">
        <f t="shared" si="10"/>
        <v>-</v>
      </c>
      <c r="CQ6" s="35" t="str">
        <f t="shared" si="10"/>
        <v>-</v>
      </c>
      <c r="CR6" s="35">
        <f t="shared" si="10"/>
        <v>132.99</v>
      </c>
      <c r="CS6" s="35">
        <f t="shared" si="10"/>
        <v>51.71</v>
      </c>
      <c r="CT6" s="35">
        <f t="shared" si="10"/>
        <v>50.56</v>
      </c>
      <c r="CU6" s="35">
        <f t="shared" si="10"/>
        <v>47.35</v>
      </c>
      <c r="CV6" s="35">
        <f t="shared" si="10"/>
        <v>46.36</v>
      </c>
      <c r="CW6" s="34" t="str">
        <f>IF(CW7="","",IF(CW7="-","【-】","【"&amp;SUBSTITUTE(TEXT(CW7,"#,##0.00"),"-","△")&amp;"】"))</f>
        <v>【46.74】</v>
      </c>
      <c r="CX6" s="35">
        <f>IF(CX7="",NA(),CX7)</f>
        <v>100</v>
      </c>
      <c r="CY6" s="35">
        <f t="shared" ref="CY6:DG6" si="11">IF(CY7="",NA(),CY7)</f>
        <v>100</v>
      </c>
      <c r="CZ6" s="35">
        <f t="shared" si="11"/>
        <v>100</v>
      </c>
      <c r="DA6" s="35">
        <f t="shared" si="11"/>
        <v>100</v>
      </c>
      <c r="DB6" s="35">
        <f t="shared" si="11"/>
        <v>100</v>
      </c>
      <c r="DC6" s="35">
        <f t="shared" si="11"/>
        <v>82.94</v>
      </c>
      <c r="DD6" s="35">
        <f t="shared" si="11"/>
        <v>82.91</v>
      </c>
      <c r="DE6" s="35">
        <f t="shared" si="11"/>
        <v>83.85</v>
      </c>
      <c r="DF6" s="35">
        <f t="shared" si="11"/>
        <v>81.209999999999994</v>
      </c>
      <c r="DG6" s="35">
        <f t="shared" si="11"/>
        <v>83.08</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194221</v>
      </c>
      <c r="D7" s="37">
        <v>47</v>
      </c>
      <c r="E7" s="37">
        <v>18</v>
      </c>
      <c r="F7" s="37">
        <v>1</v>
      </c>
      <c r="G7" s="37">
        <v>0</v>
      </c>
      <c r="H7" s="37" t="s">
        <v>98</v>
      </c>
      <c r="I7" s="37" t="s">
        <v>99</v>
      </c>
      <c r="J7" s="37" t="s">
        <v>100</v>
      </c>
      <c r="K7" s="37" t="s">
        <v>101</v>
      </c>
      <c r="L7" s="37" t="s">
        <v>102</v>
      </c>
      <c r="M7" s="37" t="s">
        <v>103</v>
      </c>
      <c r="N7" s="38" t="s">
        <v>104</v>
      </c>
      <c r="O7" s="38" t="s">
        <v>105</v>
      </c>
      <c r="P7" s="38">
        <v>76.98</v>
      </c>
      <c r="Q7" s="38">
        <v>100</v>
      </c>
      <c r="R7" s="38">
        <v>2200</v>
      </c>
      <c r="S7" s="38">
        <v>1633</v>
      </c>
      <c r="T7" s="38">
        <v>79.680000000000007</v>
      </c>
      <c r="U7" s="38">
        <v>20.49</v>
      </c>
      <c r="V7" s="38">
        <v>1254</v>
      </c>
      <c r="W7" s="38">
        <v>2.8</v>
      </c>
      <c r="X7" s="38">
        <v>447.86</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566.35</v>
      </c>
      <c r="BL7" s="38">
        <v>888.8</v>
      </c>
      <c r="BM7" s="38">
        <v>855.65</v>
      </c>
      <c r="BN7" s="38">
        <v>862.99</v>
      </c>
      <c r="BO7" s="38">
        <v>782.91</v>
      </c>
      <c r="BP7" s="38">
        <v>780.89</v>
      </c>
      <c r="BQ7" s="38">
        <v>39.380000000000003</v>
      </c>
      <c r="BR7" s="38">
        <v>43.67</v>
      </c>
      <c r="BS7" s="38">
        <v>43.19</v>
      </c>
      <c r="BT7" s="38">
        <v>41.6</v>
      </c>
      <c r="BU7" s="38">
        <v>42.18</v>
      </c>
      <c r="BV7" s="38">
        <v>52.27</v>
      </c>
      <c r="BW7" s="38">
        <v>52.55</v>
      </c>
      <c r="BX7" s="38">
        <v>52.23</v>
      </c>
      <c r="BY7" s="38">
        <v>50.06</v>
      </c>
      <c r="BZ7" s="38">
        <v>49.38</v>
      </c>
      <c r="CA7" s="38">
        <v>48.58</v>
      </c>
      <c r="CB7" s="38">
        <v>304.11</v>
      </c>
      <c r="CC7" s="38">
        <v>282.82</v>
      </c>
      <c r="CD7" s="38">
        <v>309.52</v>
      </c>
      <c r="CE7" s="38">
        <v>334.42</v>
      </c>
      <c r="CF7" s="38">
        <v>339.34</v>
      </c>
      <c r="CG7" s="38">
        <v>291.01</v>
      </c>
      <c r="CH7" s="38">
        <v>292.45</v>
      </c>
      <c r="CI7" s="38">
        <v>294.05</v>
      </c>
      <c r="CJ7" s="38">
        <v>309.22000000000003</v>
      </c>
      <c r="CK7" s="38">
        <v>316.97000000000003</v>
      </c>
      <c r="CL7" s="38">
        <v>328.08</v>
      </c>
      <c r="CM7" s="38" t="s">
        <v>104</v>
      </c>
      <c r="CN7" s="38" t="s">
        <v>104</v>
      </c>
      <c r="CO7" s="38" t="s">
        <v>104</v>
      </c>
      <c r="CP7" s="38" t="s">
        <v>104</v>
      </c>
      <c r="CQ7" s="38" t="s">
        <v>104</v>
      </c>
      <c r="CR7" s="38">
        <v>132.99</v>
      </c>
      <c r="CS7" s="38">
        <v>51.71</v>
      </c>
      <c r="CT7" s="38">
        <v>50.56</v>
      </c>
      <c r="CU7" s="38">
        <v>47.35</v>
      </c>
      <c r="CV7" s="38">
        <v>46.36</v>
      </c>
      <c r="CW7" s="38">
        <v>46.74</v>
      </c>
      <c r="CX7" s="38">
        <v>100</v>
      </c>
      <c r="CY7" s="38">
        <v>100</v>
      </c>
      <c r="CZ7" s="38">
        <v>100</v>
      </c>
      <c r="DA7" s="38">
        <v>100</v>
      </c>
      <c r="DB7" s="38">
        <v>100</v>
      </c>
      <c r="DC7" s="38">
        <v>82.94</v>
      </c>
      <c r="DD7" s="38">
        <v>82.91</v>
      </c>
      <c r="DE7" s="38">
        <v>83.85</v>
      </c>
      <c r="DF7" s="38">
        <v>81.209999999999994</v>
      </c>
      <c r="DG7" s="38">
        <v>83.08</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匠</cp:lastModifiedBy>
  <dcterms:created xsi:type="dcterms:W3CDTF">2021-12-03T08:13:44Z</dcterms:created>
  <dcterms:modified xsi:type="dcterms:W3CDTF">2022-01-24T05:44:21Z</dcterms:modified>
  <cp:category/>
</cp:coreProperties>
</file>