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6lCXrqaS6FJ6dvTIQelJpngVUnebi0KmTLnfUnhDSGVCbJsEbzZYH38vc6i56Zw/1tKk5hMUofSyi4961oCsg==" workbookSaltValue="VDYWn8Vpeu0f7NvDpKnn5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<sst xmlns="http://schemas.openxmlformats.org/spreadsheetml/2006/main" xmlns:r="http://schemas.openxmlformats.org/officeDocument/2006/relationships" count="116" uniqueCount="116">
  <si>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</si>
  <si>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</si>
  <si>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</si>
  <si>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</si>
  <si>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</si>
  <si>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</si>
  <si>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</si>
  <si>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</si>
  <si>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</si>
  <si>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</si>
  <si>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</si>
  <si>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</si>
  <si>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</si>
  <si>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</si>
  <si>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</si>
  <si>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</si>
  <si>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</si>
  <si>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</si>
  <si>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</si>
  <si>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</si>
  <si>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</si>
  <si>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</si>
  <si>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類似団体と比較すると、経費回収率は高く、経営の健全性は高い。汚水処理単価については類似団体より高い。これは、汚水処理費用が年々増加傾向であるからである。今後は、不明水対策を行うこと等により、汚水処理費の削減に努めたい。また、当市は、他市と比べ、桂川流域下水道への流入量が多く（全体の５０％弱）負担する金額が多大である。他市町の流入量が増加し、負担率が軽減されれば、汚水処理単価等の数値改善につながる。水洗化率については、類似団体や全国平均よりも低いため、今後は、普及促進の実施等を行い改善に努めていく必要がある。</t>
    <rPh sb="30" eb="32">
      <t>オスイ</t>
    </rPh>
    <rPh sb="32" eb="34">
      <t>ショリ</t>
    </rPh>
    <rPh sb="34" eb="36">
      <t>タンカ</t>
    </rPh>
    <rPh sb="41" eb="43">
      <t>ルイジ</t>
    </rPh>
    <rPh sb="43" eb="45">
      <t>ダンタイ</t>
    </rPh>
    <rPh sb="47" eb="48">
      <t>タカ</t>
    </rPh>
    <rPh sb="54" eb="56">
      <t>オスイ</t>
    </rPh>
    <rPh sb="56" eb="58">
      <t>ショリ</t>
    </rPh>
    <rPh sb="58" eb="60">
      <t>ヒヨウ</t>
    </rPh>
    <rPh sb="61" eb="63">
      <t>ネンネン</t>
    </rPh>
    <rPh sb="63" eb="65">
      <t>ゾウカ</t>
    </rPh>
    <rPh sb="65" eb="67">
      <t>ケイコウ</t>
    </rPh>
    <rPh sb="76" eb="78">
      <t>コンゴ</t>
    </rPh>
    <rPh sb="80" eb="82">
      <t>フメイ</t>
    </rPh>
    <rPh sb="82" eb="83">
      <t>スイ</t>
    </rPh>
    <rPh sb="83" eb="85">
      <t>タイサク</t>
    </rPh>
    <rPh sb="86" eb="87">
      <t>オコナ</t>
    </rPh>
    <rPh sb="90" eb="91">
      <t>トウ</t>
    </rPh>
    <rPh sb="95" eb="97">
      <t>オスイ</t>
    </rPh>
    <rPh sb="97" eb="99">
      <t>ショリ</t>
    </rPh>
    <rPh sb="99" eb="100">
      <t>ヒ</t>
    </rPh>
    <rPh sb="101" eb="103">
      <t>サクゲン</t>
    </rPh>
    <rPh sb="104" eb="105">
      <t>ツト</t>
    </rPh>
    <rPh sb="182" eb="184">
      <t>オスイ</t>
    </rPh>
    <rPh sb="184" eb="186">
      <t>ショリ</t>
    </rPh>
    <rPh sb="186" eb="188">
      <t>タンカ</t>
    </rPh>
    <rPh sb="188" eb="189">
      <t>ナド</t>
    </rPh>
    <rPh sb="190" eb="192">
      <t>スウチ</t>
    </rPh>
    <rPh sb="192" eb="194">
      <t>カイゼン</t>
    </rPh>
    <rPh sb="215" eb="217">
      <t>ゼンコク</t>
    </rPh>
    <rPh sb="217" eb="219">
      <t>ヘイキン</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</si>
  <si>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</si>
  <si>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</si>
  <si>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</si>
  <si>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</si>
  <si>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</si>
  <si>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</si>
  <si>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</si>
  <si>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</si>
  <si>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</si>
  <si>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</si>
  <si>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</si>
  <si>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</si>
  <si>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</si>
  <si>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</si>
  <si>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</si>
  <si>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</si>
  <si>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</si>
  <si>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</si>
  <si>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</si>
  <si>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</si>
  <si>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</si>
  <si>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</si>
  <si>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</si>
  <si>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</si>
  <si>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</si>
  <si>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</si>
  <si>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</si>
  <si>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</si>
  <si>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</si>
  <si>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</si>
  <si>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</si>
  <si>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</si>
  <si>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</si>
  <si>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</si>
  <si>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</si>
  <si>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</si>
  <si>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</si>
  <si>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</si>
  <si>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</si>
  <si>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</si>
  <si>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</si>
  <si>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</si>
  <si>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</si>
  <si>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</si>
  <si>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</si>
  <si>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</si>
  <si>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</si>
  <si>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</si>
  <si>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</si>
  <si>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</si>
  <si>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</si>
  <si>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</si>
  <si>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</si>
  <si>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</si>
  <si>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</si>
  <si>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</si>
  <si>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</si>
  <si>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</si>
  <si>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</si>
  <si>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山梨県　上野原市</t>
  </si>
  <si>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</si>
  <si>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</si>
  <si>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</si>
  <si>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</si>
  <si>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</si>
  <si>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</si>
  <si>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</si>
  <si>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</si>
  <si>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</si>
  <si>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</si>
  <si>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</si>
  <si>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</si>
  <si>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</si>
  <si>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</si>
  <si>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</si>
  <si>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</si>
  <si>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</si>
  <si>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</si>
  <si>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</si>
  <si>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</si>
  <si>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</si>
  <si>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</si>
  <si>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</si>
  <si>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</si>
  <si>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</si>
  <si>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</si>
  <si>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</si>
  <si>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</si>
  <si>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</si>
  <si>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</si>
  <si>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</si>
  <si>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市の公共下水道については、平成８年度より工事着手し、平成１６年度に供用が開始された。これまで、大きな改修が無かったため、０となっている。</t>
  </si>
  <si>
    <t xml:space="preserve">①収益的収支比率
収益的収支比率については、数値が100％を割り込んでおり、収支が赤字である。ただし、今後、地方債償還金は減少傾向となる事から数値の改善が見込まれる。
④企業債残高対事業規模比率
当該値が０となっているのは、起債償還を繰入金（基準内）で賄っているためである。この地域での新規事業は行っていないが、流域の建設負担金は割合に応じて支出しているため、影響を受ける。
⑤経費回収率
類似団体及び全国平均よりも高い数値となり、経営の健全性が高い。これは、接続率が高く、収納率が高いためである。この地域の新規事業は行っていないが、流域の維持管理負担金は流入量に応じて発生しているため、影響を受ける。
⑥汚水処理原価
類似団体及び全国平均より高い数値となっており、前年度と比較しても高くなっている主な要因としては桂川流域下水道維持管理負担金が年々増加傾向になっており、汚水処理費が増加しているからである。不明水対策等を行うことで、改善を目指す。また、他の流域関連市町の流入量が上がれば、維持管理費が下がり汚水処理費が下がるため数値の改善が見込まれる。
⑦施設利用率
上野原市は、流域下水道に接続しているため、単独での施設を有していない。
⑧水洗化率
類似団体及び全国平均よりは低い値となっている。未接続世帯に対し普及促進を実施し、接続率の向上を図りたい。
</t>
    <rPh sb="22" eb="24">
      <t>スウチ</t>
    </rPh>
    <rPh sb="51" eb="53">
      <t>コンゴ</t>
    </rPh>
    <rPh sb="216" eb="218">
      <t>ケイエイ</t>
    </rPh>
    <rPh sb="219" eb="222">
      <t>ケンゼンセイ</t>
    </rPh>
    <rPh sb="223" eb="224">
      <t>タカ</t>
    </rPh>
    <rPh sb="349" eb="350">
      <t>オモ</t>
    </rPh>
    <rPh sb="351" eb="353">
      <t>ヨウイン</t>
    </rPh>
    <rPh sb="357" eb="359">
      <t>カツラガワ</t>
    </rPh>
    <rPh sb="359" eb="361">
      <t>リュウイキ</t>
    </rPh>
    <rPh sb="361" eb="364">
      <t>ゲスイドウ</t>
    </rPh>
    <rPh sb="364" eb="366">
      <t>イジ</t>
    </rPh>
    <rPh sb="366" eb="368">
      <t>カンリ</t>
    </rPh>
    <rPh sb="368" eb="371">
      <t>フタンキン</t>
    </rPh>
    <rPh sb="372" eb="374">
      <t>ネンネン</t>
    </rPh>
    <rPh sb="374" eb="376">
      <t>ゾウカ</t>
    </rPh>
    <rPh sb="376" eb="378">
      <t>ケイコウ</t>
    </rPh>
    <rPh sb="385" eb="387">
      <t>オスイ</t>
    </rPh>
    <rPh sb="387" eb="389">
      <t>ショリ</t>
    </rPh>
    <rPh sb="389" eb="390">
      <t>ヒ</t>
    </rPh>
    <rPh sb="391" eb="393">
      <t>ゾウカ</t>
    </rPh>
    <rPh sb="408" eb="409">
      <t>ナド</t>
    </rPh>
    <rPh sb="410" eb="411">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</si>
</sst>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8" fillId="0" borderId="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0.13</c:v>
                </c:pt>
                <c:pt idx="2">
                  <c:v>9.e-02</c:v>
                </c:pt>
                <c:pt idx="3">
                  <c:v>0.36</c:v>
                </c:pt>
                <c:pt idx="4">
                  <c:v>0.39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97.55</c:v>
                </c:pt>
                <c:pt idx="1">
                  <c:v>97.23</c:v>
                </c:pt>
                <c:pt idx="2">
                  <c:v>97.31</c:v>
                </c:pt>
                <c:pt idx="3">
                  <c:v>97.34</c:v>
                </c:pt>
                <c:pt idx="4">
                  <c:v>97.19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1592.72</c:v>
                </c:pt>
                <c:pt idx="1">
                  <c:v>1223.96</c:v>
                </c:pt>
                <c:pt idx="2">
                  <c:v>1269.1500000000001</c:v>
                </c:pt>
                <c:pt idx="3">
                  <c:v>1206.79</c:v>
                </c:pt>
                <c:pt idx="4">
                  <c:v>1258.43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76.349999999999994</c:v>
                </c:pt>
                <c:pt idx="1">
                  <c:v>86.06</c:v>
                </c:pt>
                <c:pt idx="2">
                  <c:v>86.04</c:v>
                </c:pt>
                <c:pt idx="3">
                  <c:v>82.95</c:v>
                </c:pt>
                <c:pt idx="4">
                  <c:v>81.09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53.7</c:v>
                </c:pt>
                <c:pt idx="1">
                  <c:v>61.54</c:v>
                </c:pt>
                <c:pt idx="2">
                  <c:v>63.97</c:v>
                </c:pt>
                <c:pt idx="3">
                  <c:v>71.84</c:v>
                </c:pt>
                <c:pt idx="4">
                  <c:v>73.36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245.37</c:v>
                </c:pt>
                <c:pt idx="1">
                  <c:v>219.71</c:v>
                </c:pt>
                <c:pt idx="2">
                  <c:v>227.62</c:v>
                </c:pt>
                <c:pt idx="3">
                  <c:v>238.49</c:v>
                </c:pt>
                <c:pt idx="4">
                  <c:v>244.52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300.35000000000002</c:v>
                </c:pt>
                <c:pt idx="1">
                  <c:v>267.86</c:v>
                </c:pt>
                <c:pt idx="2">
                  <c:v>256.82</c:v>
                </c:pt>
                <c:pt idx="3">
                  <c:v>228.47</c:v>
                </c:pt>
                <c:pt idx="4">
                  <c:v>224.88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37.72</c:v>
                </c:pt>
                <c:pt idx="1">
                  <c:v>37.08</c:v>
                </c:pt>
                <c:pt idx="2">
                  <c:v>37.46</c:v>
                </c:pt>
                <c:pt idx="3">
                  <c:v>42.47</c:v>
                </c:pt>
                <c:pt idx="4">
                  <c:v>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83.33</c:v>
                </c:pt>
                <c:pt idx="1">
                  <c:v>83.33</c:v>
                </c:pt>
                <c:pt idx="2">
                  <c:v>81.88</c:v>
                </c:pt>
                <c:pt idx="3">
                  <c:v>81.88</c:v>
                </c:pt>
                <c:pt idx="4">
                  <c:v>80.62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68.459999999999994</c:v>
                </c:pt>
                <c:pt idx="1">
                  <c:v>67.22</c:v>
                </c:pt>
                <c:pt idx="2">
                  <c:v>67.459999999999994</c:v>
                </c:pt>
                <c:pt idx="3">
                  <c:v>83.75</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N49"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上野原市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15</v>
      </c>
      <c r="X7" s="5"/>
      <c r="Y7" s="5"/>
      <c r="Z7" s="5"/>
      <c r="AA7" s="5"/>
      <c r="AB7" s="5"/>
      <c r="AC7" s="5"/>
      <c r="AD7" s="5" t="s">
        <v>7</v>
      </c>
      <c r="AE7" s="5"/>
      <c r="AF7" s="5"/>
      <c r="AG7" s="5"/>
      <c r="AH7" s="5"/>
      <c r="AI7" s="5"/>
      <c r="AJ7" s="5"/>
      <c r="AK7" s="3"/>
      <c r="AL7" s="5" t="s">
        <v>17</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22607</v>
      </c>
      <c r="AM8" s="22"/>
      <c r="AN8" s="22"/>
      <c r="AO8" s="22"/>
      <c r="AP8" s="22"/>
      <c r="AQ8" s="22"/>
      <c r="AR8" s="22"/>
      <c r="AS8" s="22"/>
      <c r="AT8" s="7">
        <f>データ!T6</f>
        <v>170.57</v>
      </c>
      <c r="AU8" s="7"/>
      <c r="AV8" s="7"/>
      <c r="AW8" s="7"/>
      <c r="AX8" s="7"/>
      <c r="AY8" s="7"/>
      <c r="AZ8" s="7"/>
      <c r="BA8" s="7"/>
      <c r="BB8" s="7">
        <f>データ!U6</f>
        <v>132.54</v>
      </c>
      <c r="BC8" s="7"/>
      <c r="BD8" s="7"/>
      <c r="BE8" s="7"/>
      <c r="BF8" s="7"/>
      <c r="BG8" s="7"/>
      <c r="BH8" s="7"/>
      <c r="BI8" s="7"/>
      <c r="BJ8" s="3"/>
      <c r="BK8" s="3"/>
      <c r="BL8" s="28" t="s">
        <v>14</v>
      </c>
      <c r="BM8" s="40"/>
      <c r="BN8" s="49" t="s">
        <v>21</v>
      </c>
      <c r="BO8" s="52"/>
      <c r="BP8" s="52"/>
      <c r="BQ8" s="52"/>
      <c r="BR8" s="52"/>
      <c r="BS8" s="52"/>
      <c r="BT8" s="52"/>
      <c r="BU8" s="52"/>
      <c r="BV8" s="52"/>
      <c r="BW8" s="52"/>
      <c r="BX8" s="52"/>
      <c r="BY8" s="56"/>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34</v>
      </c>
      <c r="BC9" s="5"/>
      <c r="BD9" s="5"/>
      <c r="BE9" s="5"/>
      <c r="BF9" s="5"/>
      <c r="BG9" s="5"/>
      <c r="BH9" s="5"/>
      <c r="BI9" s="5"/>
      <c r="BJ9" s="3"/>
      <c r="BK9" s="3"/>
      <c r="BL9" s="29" t="s">
        <v>37</v>
      </c>
      <c r="BM9" s="41"/>
      <c r="BN9" s="50" t="s">
        <v>38</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0.56999999999999995</v>
      </c>
      <c r="Q10" s="7"/>
      <c r="R10" s="7"/>
      <c r="S10" s="7"/>
      <c r="T10" s="7"/>
      <c r="U10" s="7"/>
      <c r="V10" s="7"/>
      <c r="W10" s="7">
        <f>データ!Q6</f>
        <v>97.46</v>
      </c>
      <c r="X10" s="7"/>
      <c r="Y10" s="7"/>
      <c r="Z10" s="7"/>
      <c r="AA10" s="7"/>
      <c r="AB10" s="7"/>
      <c r="AC10" s="7"/>
      <c r="AD10" s="22">
        <f>データ!R6</f>
        <v>2860</v>
      </c>
      <c r="AE10" s="22"/>
      <c r="AF10" s="22"/>
      <c r="AG10" s="22"/>
      <c r="AH10" s="22"/>
      <c r="AI10" s="22"/>
      <c r="AJ10" s="22"/>
      <c r="AK10" s="2"/>
      <c r="AL10" s="22">
        <f>データ!V6</f>
        <v>129</v>
      </c>
      <c r="AM10" s="22"/>
      <c r="AN10" s="22"/>
      <c r="AO10" s="22"/>
      <c r="AP10" s="22"/>
      <c r="AQ10" s="22"/>
      <c r="AR10" s="22"/>
      <c r="AS10" s="22"/>
      <c r="AT10" s="7">
        <f>データ!W6</f>
        <v>0.11</v>
      </c>
      <c r="AU10" s="7"/>
      <c r="AV10" s="7"/>
      <c r="AW10" s="7"/>
      <c r="AX10" s="7"/>
      <c r="AY10" s="7"/>
      <c r="AZ10" s="7"/>
      <c r="BA10" s="7"/>
      <c r="BB10" s="7">
        <f>データ!X6</f>
        <v>1172.73</v>
      </c>
      <c r="BC10" s="7"/>
      <c r="BD10" s="7"/>
      <c r="BE10" s="7"/>
      <c r="BF10" s="7"/>
      <c r="BG10" s="7"/>
      <c r="BH10" s="7"/>
      <c r="BI10" s="7"/>
      <c r="BJ10" s="2"/>
      <c r="BK10" s="2"/>
      <c r="BL10" s="30" t="s">
        <v>40</v>
      </c>
      <c r="BM10" s="42"/>
      <c r="BN10" s="51" t="s">
        <v>41</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114</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22</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45</v>
      </c>
    </row>
    <row r="84" spans="1:78">
      <c r="C84" s="2"/>
    </row>
    <row r="85" spans="1:78" hidden="1">
      <c r="B85" s="12" t="s">
        <v>46</v>
      </c>
      <c r="C85" s="12"/>
      <c r="D85" s="12"/>
      <c r="E85" s="12" t="s">
        <v>47</v>
      </c>
      <c r="F85" s="12" t="s">
        <v>49</v>
      </c>
      <c r="G85" s="12" t="s">
        <v>50</v>
      </c>
      <c r="H85" s="12" t="s">
        <v>0</v>
      </c>
      <c r="I85" s="12" t="s">
        <v>11</v>
      </c>
      <c r="J85" s="12" t="s">
        <v>51</v>
      </c>
      <c r="K85" s="12" t="s">
        <v>52</v>
      </c>
      <c r="L85" s="12" t="s">
        <v>35</v>
      </c>
      <c r="M85" s="12" t="s">
        <v>39</v>
      </c>
      <c r="N85" s="12" t="s">
        <v>53</v>
      </c>
      <c r="O85" s="12" t="s">
        <v>54</v>
      </c>
    </row>
    <row r="86" spans="1:78" hidden="1">
      <c r="B86" s="12"/>
      <c r="C86" s="12"/>
      <c r="D86" s="12"/>
      <c r="E86" s="12" t="str">
        <f>データ!AI6</f>
        <v/>
      </c>
      <c r="F86" s="12" t="s">
        <v>43</v>
      </c>
      <c r="G86" s="12" t="s">
        <v>43</v>
      </c>
      <c r="H86" s="12" t="str">
        <f>データ!BP6</f>
        <v>【1,260.21】</v>
      </c>
      <c r="I86" s="12" t="str">
        <f>データ!CA6</f>
        <v>【75.29】</v>
      </c>
      <c r="J86" s="12" t="str">
        <f>データ!CL6</f>
        <v>【215.41】</v>
      </c>
      <c r="K86" s="12" t="str">
        <f>データ!CW6</f>
        <v>【42.90】</v>
      </c>
      <c r="L86" s="12" t="str">
        <f>データ!DH6</f>
        <v>【84.75】</v>
      </c>
      <c r="M86" s="12" t="s">
        <v>43</v>
      </c>
      <c r="N86" s="12" t="s">
        <v>43</v>
      </c>
      <c r="O86" s="12" t="str">
        <f>データ!EO6</f>
        <v>【0.30】</v>
      </c>
    </row>
  </sheetData>
  <sheetProtection algorithmName="SHA-512" hashValue="Sgq3dPJdp4eHJAi0in+7fE6BjIQeYtkBB0aS5XEUTOfSBS1N1zdb5LkeOYCzA+4v6yIDBF8u5XAj0ZvDO6ZYeA==" saltValue="I5L22o7Tf00NtmxIt4GOB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56</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5">
      <c r="A2" s="66" t="s">
        <v>58</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20</v>
      </c>
      <c r="B3" s="68" t="s">
        <v>36</v>
      </c>
      <c r="C3" s="68" t="s">
        <v>60</v>
      </c>
      <c r="D3" s="68" t="s">
        <v>61</v>
      </c>
      <c r="E3" s="68" t="s">
        <v>6</v>
      </c>
      <c r="F3" s="68" t="s">
        <v>5</v>
      </c>
      <c r="G3" s="68" t="s">
        <v>26</v>
      </c>
      <c r="H3" s="75" t="s">
        <v>57</v>
      </c>
      <c r="I3" s="78"/>
      <c r="J3" s="78"/>
      <c r="K3" s="78"/>
      <c r="L3" s="78"/>
      <c r="M3" s="78"/>
      <c r="N3" s="78"/>
      <c r="O3" s="78"/>
      <c r="P3" s="78"/>
      <c r="Q3" s="78"/>
      <c r="R3" s="78"/>
      <c r="S3" s="78"/>
      <c r="T3" s="78"/>
      <c r="U3" s="78"/>
      <c r="V3" s="78"/>
      <c r="W3" s="78"/>
      <c r="X3" s="83"/>
      <c r="Y3" s="86"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9</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66" t="s">
        <v>62</v>
      </c>
      <c r="B4" s="69"/>
      <c r="C4" s="69"/>
      <c r="D4" s="69"/>
      <c r="E4" s="69"/>
      <c r="F4" s="69"/>
      <c r="G4" s="69"/>
      <c r="H4" s="76"/>
      <c r="I4" s="79"/>
      <c r="J4" s="79"/>
      <c r="K4" s="79"/>
      <c r="L4" s="79"/>
      <c r="M4" s="79"/>
      <c r="N4" s="79"/>
      <c r="O4" s="79"/>
      <c r="P4" s="79"/>
      <c r="Q4" s="79"/>
      <c r="R4" s="79"/>
      <c r="S4" s="79"/>
      <c r="T4" s="79"/>
      <c r="U4" s="79"/>
      <c r="V4" s="79"/>
      <c r="W4" s="79"/>
      <c r="X4" s="84"/>
      <c r="Y4" s="87" t="s">
        <v>28</v>
      </c>
      <c r="Z4" s="87"/>
      <c r="AA4" s="87"/>
      <c r="AB4" s="87"/>
      <c r="AC4" s="87"/>
      <c r="AD4" s="87"/>
      <c r="AE4" s="87"/>
      <c r="AF4" s="87"/>
      <c r="AG4" s="87"/>
      <c r="AH4" s="87"/>
      <c r="AI4" s="87"/>
      <c r="AJ4" s="87" t="s">
        <v>48</v>
      </c>
      <c r="AK4" s="87"/>
      <c r="AL4" s="87"/>
      <c r="AM4" s="87"/>
      <c r="AN4" s="87"/>
      <c r="AO4" s="87"/>
      <c r="AP4" s="87"/>
      <c r="AQ4" s="87"/>
      <c r="AR4" s="87"/>
      <c r="AS4" s="87"/>
      <c r="AT4" s="87"/>
      <c r="AU4" s="87" t="s">
        <v>31</v>
      </c>
      <c r="AV4" s="87"/>
      <c r="AW4" s="87"/>
      <c r="AX4" s="87"/>
      <c r="AY4" s="87"/>
      <c r="AZ4" s="87"/>
      <c r="BA4" s="87"/>
      <c r="BB4" s="87"/>
      <c r="BC4" s="87"/>
      <c r="BD4" s="87"/>
      <c r="BE4" s="87"/>
      <c r="BF4" s="87" t="s">
        <v>63</v>
      </c>
      <c r="BG4" s="87"/>
      <c r="BH4" s="87"/>
      <c r="BI4" s="87"/>
      <c r="BJ4" s="87"/>
      <c r="BK4" s="87"/>
      <c r="BL4" s="87"/>
      <c r="BM4" s="87"/>
      <c r="BN4" s="87"/>
      <c r="BO4" s="87"/>
      <c r="BP4" s="87"/>
      <c r="BQ4" s="87" t="s">
        <v>16</v>
      </c>
      <c r="BR4" s="87"/>
      <c r="BS4" s="87"/>
      <c r="BT4" s="87"/>
      <c r="BU4" s="87"/>
      <c r="BV4" s="87"/>
      <c r="BW4" s="87"/>
      <c r="BX4" s="87"/>
      <c r="BY4" s="87"/>
      <c r="BZ4" s="87"/>
      <c r="CA4" s="87"/>
      <c r="CB4" s="87" t="s">
        <v>64</v>
      </c>
      <c r="CC4" s="87"/>
      <c r="CD4" s="87"/>
      <c r="CE4" s="87"/>
      <c r="CF4" s="87"/>
      <c r="CG4" s="87"/>
      <c r="CH4" s="87"/>
      <c r="CI4" s="87"/>
      <c r="CJ4" s="87"/>
      <c r="CK4" s="87"/>
      <c r="CL4" s="87"/>
      <c r="CM4" s="87" t="s">
        <v>65</v>
      </c>
      <c r="CN4" s="87"/>
      <c r="CO4" s="87"/>
      <c r="CP4" s="87"/>
      <c r="CQ4" s="87"/>
      <c r="CR4" s="87"/>
      <c r="CS4" s="87"/>
      <c r="CT4" s="87"/>
      <c r="CU4" s="87"/>
      <c r="CV4" s="87"/>
      <c r="CW4" s="87"/>
      <c r="CX4" s="87" t="s">
        <v>67</v>
      </c>
      <c r="CY4" s="87"/>
      <c r="CZ4" s="87"/>
      <c r="DA4" s="87"/>
      <c r="DB4" s="87"/>
      <c r="DC4" s="87"/>
      <c r="DD4" s="87"/>
      <c r="DE4" s="87"/>
      <c r="DF4" s="87"/>
      <c r="DG4" s="87"/>
      <c r="DH4" s="87"/>
      <c r="DI4" s="87" t="s">
        <v>68</v>
      </c>
      <c r="DJ4" s="87"/>
      <c r="DK4" s="87"/>
      <c r="DL4" s="87"/>
      <c r="DM4" s="87"/>
      <c r="DN4" s="87"/>
      <c r="DO4" s="87"/>
      <c r="DP4" s="87"/>
      <c r="DQ4" s="87"/>
      <c r="DR4" s="87"/>
      <c r="DS4" s="87"/>
      <c r="DT4" s="87" t="s">
        <v>69</v>
      </c>
      <c r="DU4" s="87"/>
      <c r="DV4" s="87"/>
      <c r="DW4" s="87"/>
      <c r="DX4" s="87"/>
      <c r="DY4" s="87"/>
      <c r="DZ4" s="87"/>
      <c r="EA4" s="87"/>
      <c r="EB4" s="87"/>
      <c r="EC4" s="87"/>
      <c r="ED4" s="87"/>
      <c r="EE4" s="87" t="s">
        <v>70</v>
      </c>
      <c r="EF4" s="87"/>
      <c r="EG4" s="87"/>
      <c r="EH4" s="87"/>
      <c r="EI4" s="87"/>
      <c r="EJ4" s="87"/>
      <c r="EK4" s="87"/>
      <c r="EL4" s="87"/>
      <c r="EM4" s="87"/>
      <c r="EN4" s="87"/>
      <c r="EO4" s="87"/>
    </row>
    <row r="5" spans="1:145">
      <c r="A5" s="66" t="s">
        <v>71</v>
      </c>
      <c r="B5" s="70"/>
      <c r="C5" s="70"/>
      <c r="D5" s="70"/>
      <c r="E5" s="70"/>
      <c r="F5" s="70"/>
      <c r="G5" s="70"/>
      <c r="H5" s="77" t="s">
        <v>59</v>
      </c>
      <c r="I5" s="77" t="s">
        <v>72</v>
      </c>
      <c r="J5" s="77" t="s">
        <v>73</v>
      </c>
      <c r="K5" s="77" t="s">
        <v>74</v>
      </c>
      <c r="L5" s="77" t="s">
        <v>75</v>
      </c>
      <c r="M5" s="77" t="s">
        <v>7</v>
      </c>
      <c r="N5" s="77" t="s">
        <v>76</v>
      </c>
      <c r="O5" s="77" t="s">
        <v>77</v>
      </c>
      <c r="P5" s="77" t="s">
        <v>78</v>
      </c>
      <c r="Q5" s="77" t="s">
        <v>79</v>
      </c>
      <c r="R5" s="77" t="s">
        <v>80</v>
      </c>
      <c r="S5" s="77" t="s">
        <v>81</v>
      </c>
      <c r="T5" s="77" t="s">
        <v>83</v>
      </c>
      <c r="U5" s="77" t="s">
        <v>66</v>
      </c>
      <c r="V5" s="77" t="s">
        <v>84</v>
      </c>
      <c r="W5" s="77" t="s">
        <v>85</v>
      </c>
      <c r="X5" s="77" t="s">
        <v>86</v>
      </c>
      <c r="Y5" s="77" t="s">
        <v>87</v>
      </c>
      <c r="Z5" s="77" t="s">
        <v>88</v>
      </c>
      <c r="AA5" s="77" t="s">
        <v>89</v>
      </c>
      <c r="AB5" s="77" t="s">
        <v>90</v>
      </c>
      <c r="AC5" s="77" t="s">
        <v>91</v>
      </c>
      <c r="AD5" s="77" t="s">
        <v>92</v>
      </c>
      <c r="AE5" s="77" t="s">
        <v>94</v>
      </c>
      <c r="AF5" s="77" t="s">
        <v>95</v>
      </c>
      <c r="AG5" s="77" t="s">
        <v>96</v>
      </c>
      <c r="AH5" s="77" t="s">
        <v>97</v>
      </c>
      <c r="AI5" s="77" t="s">
        <v>46</v>
      </c>
      <c r="AJ5" s="77" t="s">
        <v>87</v>
      </c>
      <c r="AK5" s="77" t="s">
        <v>88</v>
      </c>
      <c r="AL5" s="77" t="s">
        <v>89</v>
      </c>
      <c r="AM5" s="77" t="s">
        <v>90</v>
      </c>
      <c r="AN5" s="77" t="s">
        <v>91</v>
      </c>
      <c r="AO5" s="77" t="s">
        <v>92</v>
      </c>
      <c r="AP5" s="77" t="s">
        <v>94</v>
      </c>
      <c r="AQ5" s="77" t="s">
        <v>95</v>
      </c>
      <c r="AR5" s="77" t="s">
        <v>96</v>
      </c>
      <c r="AS5" s="77" t="s">
        <v>97</v>
      </c>
      <c r="AT5" s="77" t="s">
        <v>93</v>
      </c>
      <c r="AU5" s="77" t="s">
        <v>87</v>
      </c>
      <c r="AV5" s="77" t="s">
        <v>88</v>
      </c>
      <c r="AW5" s="77" t="s">
        <v>89</v>
      </c>
      <c r="AX5" s="77" t="s">
        <v>90</v>
      </c>
      <c r="AY5" s="77" t="s">
        <v>91</v>
      </c>
      <c r="AZ5" s="77" t="s">
        <v>92</v>
      </c>
      <c r="BA5" s="77" t="s">
        <v>94</v>
      </c>
      <c r="BB5" s="77" t="s">
        <v>95</v>
      </c>
      <c r="BC5" s="77" t="s">
        <v>96</v>
      </c>
      <c r="BD5" s="77" t="s">
        <v>97</v>
      </c>
      <c r="BE5" s="77" t="s">
        <v>93</v>
      </c>
      <c r="BF5" s="77" t="s">
        <v>87</v>
      </c>
      <c r="BG5" s="77" t="s">
        <v>88</v>
      </c>
      <c r="BH5" s="77" t="s">
        <v>89</v>
      </c>
      <c r="BI5" s="77" t="s">
        <v>90</v>
      </c>
      <c r="BJ5" s="77" t="s">
        <v>91</v>
      </c>
      <c r="BK5" s="77" t="s">
        <v>92</v>
      </c>
      <c r="BL5" s="77" t="s">
        <v>94</v>
      </c>
      <c r="BM5" s="77" t="s">
        <v>95</v>
      </c>
      <c r="BN5" s="77" t="s">
        <v>96</v>
      </c>
      <c r="BO5" s="77" t="s">
        <v>97</v>
      </c>
      <c r="BP5" s="77" t="s">
        <v>93</v>
      </c>
      <c r="BQ5" s="77" t="s">
        <v>87</v>
      </c>
      <c r="BR5" s="77" t="s">
        <v>88</v>
      </c>
      <c r="BS5" s="77" t="s">
        <v>89</v>
      </c>
      <c r="BT5" s="77" t="s">
        <v>90</v>
      </c>
      <c r="BU5" s="77" t="s">
        <v>91</v>
      </c>
      <c r="BV5" s="77" t="s">
        <v>92</v>
      </c>
      <c r="BW5" s="77" t="s">
        <v>94</v>
      </c>
      <c r="BX5" s="77" t="s">
        <v>95</v>
      </c>
      <c r="BY5" s="77" t="s">
        <v>96</v>
      </c>
      <c r="BZ5" s="77" t="s">
        <v>97</v>
      </c>
      <c r="CA5" s="77" t="s">
        <v>93</v>
      </c>
      <c r="CB5" s="77" t="s">
        <v>87</v>
      </c>
      <c r="CC5" s="77" t="s">
        <v>88</v>
      </c>
      <c r="CD5" s="77" t="s">
        <v>89</v>
      </c>
      <c r="CE5" s="77" t="s">
        <v>90</v>
      </c>
      <c r="CF5" s="77" t="s">
        <v>91</v>
      </c>
      <c r="CG5" s="77" t="s">
        <v>92</v>
      </c>
      <c r="CH5" s="77" t="s">
        <v>94</v>
      </c>
      <c r="CI5" s="77" t="s">
        <v>95</v>
      </c>
      <c r="CJ5" s="77" t="s">
        <v>96</v>
      </c>
      <c r="CK5" s="77" t="s">
        <v>97</v>
      </c>
      <c r="CL5" s="77" t="s">
        <v>93</v>
      </c>
      <c r="CM5" s="77" t="s">
        <v>87</v>
      </c>
      <c r="CN5" s="77" t="s">
        <v>88</v>
      </c>
      <c r="CO5" s="77" t="s">
        <v>89</v>
      </c>
      <c r="CP5" s="77" t="s">
        <v>90</v>
      </c>
      <c r="CQ5" s="77" t="s">
        <v>91</v>
      </c>
      <c r="CR5" s="77" t="s">
        <v>92</v>
      </c>
      <c r="CS5" s="77" t="s">
        <v>94</v>
      </c>
      <c r="CT5" s="77" t="s">
        <v>95</v>
      </c>
      <c r="CU5" s="77" t="s">
        <v>96</v>
      </c>
      <c r="CV5" s="77" t="s">
        <v>97</v>
      </c>
      <c r="CW5" s="77" t="s">
        <v>93</v>
      </c>
      <c r="CX5" s="77" t="s">
        <v>87</v>
      </c>
      <c r="CY5" s="77" t="s">
        <v>88</v>
      </c>
      <c r="CZ5" s="77" t="s">
        <v>89</v>
      </c>
      <c r="DA5" s="77" t="s">
        <v>90</v>
      </c>
      <c r="DB5" s="77" t="s">
        <v>91</v>
      </c>
      <c r="DC5" s="77" t="s">
        <v>92</v>
      </c>
      <c r="DD5" s="77" t="s">
        <v>94</v>
      </c>
      <c r="DE5" s="77" t="s">
        <v>95</v>
      </c>
      <c r="DF5" s="77" t="s">
        <v>96</v>
      </c>
      <c r="DG5" s="77" t="s">
        <v>97</v>
      </c>
      <c r="DH5" s="77" t="s">
        <v>93</v>
      </c>
      <c r="DI5" s="77" t="s">
        <v>87</v>
      </c>
      <c r="DJ5" s="77" t="s">
        <v>88</v>
      </c>
      <c r="DK5" s="77" t="s">
        <v>89</v>
      </c>
      <c r="DL5" s="77" t="s">
        <v>90</v>
      </c>
      <c r="DM5" s="77" t="s">
        <v>91</v>
      </c>
      <c r="DN5" s="77" t="s">
        <v>92</v>
      </c>
      <c r="DO5" s="77" t="s">
        <v>94</v>
      </c>
      <c r="DP5" s="77" t="s">
        <v>95</v>
      </c>
      <c r="DQ5" s="77" t="s">
        <v>96</v>
      </c>
      <c r="DR5" s="77" t="s">
        <v>97</v>
      </c>
      <c r="DS5" s="77" t="s">
        <v>93</v>
      </c>
      <c r="DT5" s="77" t="s">
        <v>87</v>
      </c>
      <c r="DU5" s="77" t="s">
        <v>88</v>
      </c>
      <c r="DV5" s="77" t="s">
        <v>89</v>
      </c>
      <c r="DW5" s="77" t="s">
        <v>90</v>
      </c>
      <c r="DX5" s="77" t="s">
        <v>91</v>
      </c>
      <c r="DY5" s="77" t="s">
        <v>92</v>
      </c>
      <c r="DZ5" s="77" t="s">
        <v>94</v>
      </c>
      <c r="EA5" s="77" t="s">
        <v>95</v>
      </c>
      <c r="EB5" s="77" t="s">
        <v>96</v>
      </c>
      <c r="EC5" s="77" t="s">
        <v>97</v>
      </c>
      <c r="ED5" s="77" t="s">
        <v>93</v>
      </c>
      <c r="EE5" s="77" t="s">
        <v>87</v>
      </c>
      <c r="EF5" s="77" t="s">
        <v>88</v>
      </c>
      <c r="EG5" s="77" t="s">
        <v>89</v>
      </c>
      <c r="EH5" s="77" t="s">
        <v>90</v>
      </c>
      <c r="EI5" s="77" t="s">
        <v>91</v>
      </c>
      <c r="EJ5" s="77" t="s">
        <v>92</v>
      </c>
      <c r="EK5" s="77" t="s">
        <v>94</v>
      </c>
      <c r="EL5" s="77" t="s">
        <v>95</v>
      </c>
      <c r="EM5" s="77" t="s">
        <v>96</v>
      </c>
      <c r="EN5" s="77" t="s">
        <v>97</v>
      </c>
      <c r="EO5" s="77" t="s">
        <v>93</v>
      </c>
    </row>
    <row r="6" spans="1:145" s="65" customFormat="1">
      <c r="A6" s="66" t="s">
        <v>98</v>
      </c>
      <c r="B6" s="71">
        <f t="shared" ref="B6:X6" si="1">B7</f>
        <v>2020</v>
      </c>
      <c r="C6" s="71">
        <f t="shared" si="1"/>
        <v>192121</v>
      </c>
      <c r="D6" s="71">
        <f t="shared" si="1"/>
        <v>47</v>
      </c>
      <c r="E6" s="71">
        <f t="shared" si="1"/>
        <v>17</v>
      </c>
      <c r="F6" s="71">
        <f t="shared" si="1"/>
        <v>4</v>
      </c>
      <c r="G6" s="71">
        <f t="shared" si="1"/>
        <v>0</v>
      </c>
      <c r="H6" s="71" t="str">
        <f t="shared" si="1"/>
        <v>山梨県　上野原市</v>
      </c>
      <c r="I6" s="71" t="str">
        <f t="shared" si="1"/>
        <v>法非適用</v>
      </c>
      <c r="J6" s="71" t="str">
        <f t="shared" si="1"/>
        <v>下水道事業</v>
      </c>
      <c r="K6" s="71" t="str">
        <f t="shared" si="1"/>
        <v>特定環境保全公共下水道</v>
      </c>
      <c r="L6" s="71" t="str">
        <f t="shared" si="1"/>
        <v>D2</v>
      </c>
      <c r="M6" s="71" t="str">
        <f t="shared" si="1"/>
        <v>非設置</v>
      </c>
      <c r="N6" s="80" t="str">
        <f t="shared" si="1"/>
        <v>-</v>
      </c>
      <c r="O6" s="80" t="str">
        <f t="shared" si="1"/>
        <v>該当数値なし</v>
      </c>
      <c r="P6" s="80">
        <f t="shared" si="1"/>
        <v>0.56999999999999995</v>
      </c>
      <c r="Q6" s="80">
        <f t="shared" si="1"/>
        <v>97.46</v>
      </c>
      <c r="R6" s="80">
        <f t="shared" si="1"/>
        <v>2860</v>
      </c>
      <c r="S6" s="80">
        <f t="shared" si="1"/>
        <v>22607</v>
      </c>
      <c r="T6" s="80">
        <f t="shared" si="1"/>
        <v>170.57</v>
      </c>
      <c r="U6" s="80">
        <f t="shared" si="1"/>
        <v>132.54</v>
      </c>
      <c r="V6" s="80">
        <f t="shared" si="1"/>
        <v>129</v>
      </c>
      <c r="W6" s="80">
        <f t="shared" si="1"/>
        <v>0.11</v>
      </c>
      <c r="X6" s="80">
        <f t="shared" si="1"/>
        <v>1172.73</v>
      </c>
      <c r="Y6" s="88">
        <f t="shared" ref="Y6:AH6" si="2">IF(Y7="",NA(),Y7)</f>
        <v>97.55</v>
      </c>
      <c r="Z6" s="88">
        <f t="shared" si="2"/>
        <v>97.23</v>
      </c>
      <c r="AA6" s="88">
        <f t="shared" si="2"/>
        <v>97.31</v>
      </c>
      <c r="AB6" s="88">
        <f t="shared" si="2"/>
        <v>97.34</v>
      </c>
      <c r="AC6" s="88">
        <f t="shared" si="2"/>
        <v>97.19</v>
      </c>
      <c r="AD6" s="80" t="e">
        <f t="shared" si="2"/>
        <v>#N/A</v>
      </c>
      <c r="AE6" s="80" t="e">
        <f t="shared" si="2"/>
        <v>#N/A</v>
      </c>
      <c r="AF6" s="80" t="e">
        <f t="shared" si="2"/>
        <v>#N/A</v>
      </c>
      <c r="AG6" s="80" t="e">
        <f t="shared" si="2"/>
        <v>#N/A</v>
      </c>
      <c r="AH6" s="80" t="e">
        <f t="shared" si="2"/>
        <v>#N/A</v>
      </c>
      <c r="AI6" s="80" t="str">
        <f>IF(AI7="","",IF(AI7="-","【-】","【"&amp;SUBSTITUTE(TEXT(AI7,"#,##0.00"),"-","△")&amp;"】"))</f>
        <v/>
      </c>
      <c r="AJ6" s="80" t="e">
        <f t="shared" ref="AJ6:AS6" si="3">IF(AJ7="",NA(),AJ7)</f>
        <v>#N/A</v>
      </c>
      <c r="AK6" s="80" t="e">
        <f t="shared" si="3"/>
        <v>#N/A</v>
      </c>
      <c r="AL6" s="80" t="e">
        <f t="shared" si="3"/>
        <v>#N/A</v>
      </c>
      <c r="AM6" s="80" t="e">
        <f t="shared" si="3"/>
        <v>#N/A</v>
      </c>
      <c r="AN6" s="80" t="e">
        <f t="shared" si="3"/>
        <v>#N/A</v>
      </c>
      <c r="AO6" s="80" t="e">
        <f t="shared" si="3"/>
        <v>#N/A</v>
      </c>
      <c r="AP6" s="80" t="e">
        <f t="shared" si="3"/>
        <v>#N/A</v>
      </c>
      <c r="AQ6" s="80" t="e">
        <f t="shared" si="3"/>
        <v>#N/A</v>
      </c>
      <c r="AR6" s="80" t="e">
        <f t="shared" si="3"/>
        <v>#N/A</v>
      </c>
      <c r="AS6" s="80" t="e">
        <f t="shared" si="3"/>
        <v>#N/A</v>
      </c>
      <c r="AT6" s="80" t="str">
        <f>IF(AT7="","",IF(AT7="-","【-】","【"&amp;SUBSTITUTE(TEXT(AT7,"#,##0.00"),"-","△")&amp;"】"))</f>
        <v/>
      </c>
      <c r="AU6" s="80" t="e">
        <f t="shared" ref="AU6:BD6" si="4">IF(AU7="",NA(),AU7)</f>
        <v>#N/A</v>
      </c>
      <c r="AV6" s="80" t="e">
        <f t="shared" si="4"/>
        <v>#N/A</v>
      </c>
      <c r="AW6" s="80" t="e">
        <f t="shared" si="4"/>
        <v>#N/A</v>
      </c>
      <c r="AX6" s="80" t="e">
        <f t="shared" si="4"/>
        <v>#N/A</v>
      </c>
      <c r="AY6" s="80" t="e">
        <f t="shared" si="4"/>
        <v>#N/A</v>
      </c>
      <c r="AZ6" s="80" t="e">
        <f t="shared" si="4"/>
        <v>#N/A</v>
      </c>
      <c r="BA6" s="80" t="e">
        <f t="shared" si="4"/>
        <v>#N/A</v>
      </c>
      <c r="BB6" s="80" t="e">
        <f t="shared" si="4"/>
        <v>#N/A</v>
      </c>
      <c r="BC6" s="80" t="e">
        <f t="shared" si="4"/>
        <v>#N/A</v>
      </c>
      <c r="BD6" s="80" t="e">
        <f t="shared" si="4"/>
        <v>#N/A</v>
      </c>
      <c r="BE6" s="80" t="str">
        <f>IF(BE7="","",IF(BE7="-","【-】","【"&amp;SUBSTITUTE(TEXT(BE7,"#,##0.00"),"-","△")&amp;"】"))</f>
        <v/>
      </c>
      <c r="BF6" s="80">
        <f t="shared" ref="BF6:BO6" si="5">IF(BF7="",NA(),BF7)</f>
        <v>0</v>
      </c>
      <c r="BG6" s="80">
        <f t="shared" si="5"/>
        <v>0</v>
      </c>
      <c r="BH6" s="80">
        <f t="shared" si="5"/>
        <v>0</v>
      </c>
      <c r="BI6" s="80">
        <f t="shared" si="5"/>
        <v>0</v>
      </c>
      <c r="BJ6" s="80">
        <f t="shared" si="5"/>
        <v>0</v>
      </c>
      <c r="BK6" s="88">
        <f t="shared" si="5"/>
        <v>1592.72</v>
      </c>
      <c r="BL6" s="88">
        <f t="shared" si="5"/>
        <v>1223.96</v>
      </c>
      <c r="BM6" s="88">
        <f t="shared" si="5"/>
        <v>1269.1500000000001</v>
      </c>
      <c r="BN6" s="88">
        <f t="shared" si="5"/>
        <v>1206.79</v>
      </c>
      <c r="BO6" s="88">
        <f t="shared" si="5"/>
        <v>1258.43</v>
      </c>
      <c r="BP6" s="80" t="str">
        <f>IF(BP7="","",IF(BP7="-","【-】","【"&amp;SUBSTITUTE(TEXT(BP7,"#,##0.00"),"-","△")&amp;"】"))</f>
        <v>【1,260.21】</v>
      </c>
      <c r="BQ6" s="88">
        <f t="shared" ref="BQ6:BZ6" si="6">IF(BQ7="",NA(),BQ7)</f>
        <v>76.349999999999994</v>
      </c>
      <c r="BR6" s="88">
        <f t="shared" si="6"/>
        <v>86.06</v>
      </c>
      <c r="BS6" s="88">
        <f t="shared" si="6"/>
        <v>86.04</v>
      </c>
      <c r="BT6" s="88">
        <f t="shared" si="6"/>
        <v>82.95</v>
      </c>
      <c r="BU6" s="88">
        <f t="shared" si="6"/>
        <v>81.09</v>
      </c>
      <c r="BV6" s="88">
        <f t="shared" si="6"/>
        <v>53.7</v>
      </c>
      <c r="BW6" s="88">
        <f t="shared" si="6"/>
        <v>61.54</v>
      </c>
      <c r="BX6" s="88">
        <f t="shared" si="6"/>
        <v>63.97</v>
      </c>
      <c r="BY6" s="88">
        <f t="shared" si="6"/>
        <v>71.84</v>
      </c>
      <c r="BZ6" s="88">
        <f t="shared" si="6"/>
        <v>73.36</v>
      </c>
      <c r="CA6" s="80" t="str">
        <f>IF(CA7="","",IF(CA7="-","【-】","【"&amp;SUBSTITUTE(TEXT(CA7,"#,##0.00"),"-","△")&amp;"】"))</f>
        <v>【75.29】</v>
      </c>
      <c r="CB6" s="88">
        <f t="shared" ref="CB6:CK6" si="7">IF(CB7="",NA(),CB7)</f>
        <v>245.37</v>
      </c>
      <c r="CC6" s="88">
        <f t="shared" si="7"/>
        <v>219.71</v>
      </c>
      <c r="CD6" s="88">
        <f t="shared" si="7"/>
        <v>227.62</v>
      </c>
      <c r="CE6" s="88">
        <f t="shared" si="7"/>
        <v>238.49</v>
      </c>
      <c r="CF6" s="88">
        <f t="shared" si="7"/>
        <v>244.52</v>
      </c>
      <c r="CG6" s="88">
        <f t="shared" si="7"/>
        <v>300.35000000000002</v>
      </c>
      <c r="CH6" s="88">
        <f t="shared" si="7"/>
        <v>267.86</v>
      </c>
      <c r="CI6" s="88">
        <f t="shared" si="7"/>
        <v>256.82</v>
      </c>
      <c r="CJ6" s="88">
        <f t="shared" si="7"/>
        <v>228.47</v>
      </c>
      <c r="CK6" s="88">
        <f t="shared" si="7"/>
        <v>224.88</v>
      </c>
      <c r="CL6" s="80" t="str">
        <f>IF(CL7="","",IF(CL7="-","【-】","【"&amp;SUBSTITUTE(TEXT(CL7,"#,##0.00"),"-","△")&amp;"】"))</f>
        <v>【215.41】</v>
      </c>
      <c r="CM6" s="88" t="str">
        <f t="shared" ref="CM6:CV6" si="8">IF(CM7="",NA(),CM7)</f>
        <v>-</v>
      </c>
      <c r="CN6" s="88" t="str">
        <f t="shared" si="8"/>
        <v>-</v>
      </c>
      <c r="CO6" s="88" t="str">
        <f t="shared" si="8"/>
        <v>-</v>
      </c>
      <c r="CP6" s="88" t="str">
        <f t="shared" si="8"/>
        <v>-</v>
      </c>
      <c r="CQ6" s="88" t="str">
        <f t="shared" si="8"/>
        <v>-</v>
      </c>
      <c r="CR6" s="88">
        <f t="shared" si="8"/>
        <v>37.72</v>
      </c>
      <c r="CS6" s="88">
        <f t="shared" si="8"/>
        <v>37.08</v>
      </c>
      <c r="CT6" s="88">
        <f t="shared" si="8"/>
        <v>37.46</v>
      </c>
      <c r="CU6" s="88">
        <f t="shared" si="8"/>
        <v>42.47</v>
      </c>
      <c r="CV6" s="88">
        <f t="shared" si="8"/>
        <v>42.4</v>
      </c>
      <c r="CW6" s="80" t="str">
        <f>IF(CW7="","",IF(CW7="-","【-】","【"&amp;SUBSTITUTE(TEXT(CW7,"#,##0.00"),"-","△")&amp;"】"))</f>
        <v>【42.90】</v>
      </c>
      <c r="CX6" s="88">
        <f t="shared" ref="CX6:DG6" si="9">IF(CX7="",NA(),CX7)</f>
        <v>83.33</v>
      </c>
      <c r="CY6" s="88">
        <f t="shared" si="9"/>
        <v>83.33</v>
      </c>
      <c r="CZ6" s="88">
        <f t="shared" si="9"/>
        <v>81.88</v>
      </c>
      <c r="DA6" s="88">
        <f t="shared" si="9"/>
        <v>81.88</v>
      </c>
      <c r="DB6" s="88">
        <f t="shared" si="9"/>
        <v>80.62</v>
      </c>
      <c r="DC6" s="88">
        <f t="shared" si="9"/>
        <v>68.459999999999994</v>
      </c>
      <c r="DD6" s="88">
        <f t="shared" si="9"/>
        <v>67.22</v>
      </c>
      <c r="DE6" s="88">
        <f t="shared" si="9"/>
        <v>67.459999999999994</v>
      </c>
      <c r="DF6" s="88">
        <f t="shared" si="9"/>
        <v>83.75</v>
      </c>
      <c r="DG6" s="88">
        <f t="shared" si="9"/>
        <v>84.19</v>
      </c>
      <c r="DH6" s="80" t="str">
        <f>IF(DH7="","",IF(DH7="-","【-】","【"&amp;SUBSTITUTE(TEXT(DH7,"#,##0.00"),"-","△")&amp;"】"))</f>
        <v>【84.75】</v>
      </c>
      <c r="DI6" s="80" t="e">
        <f t="shared" ref="DI6:DR6" si="10">IF(DI7="",NA(),DI7)</f>
        <v>#N/A</v>
      </c>
      <c r="DJ6" s="80" t="e">
        <f t="shared" si="10"/>
        <v>#N/A</v>
      </c>
      <c r="DK6" s="80" t="e">
        <f t="shared" si="10"/>
        <v>#N/A</v>
      </c>
      <c r="DL6" s="80" t="e">
        <f t="shared" si="10"/>
        <v>#N/A</v>
      </c>
      <c r="DM6" s="80" t="e">
        <f t="shared" si="10"/>
        <v>#N/A</v>
      </c>
      <c r="DN6" s="80" t="e">
        <f t="shared" si="10"/>
        <v>#N/A</v>
      </c>
      <c r="DO6" s="80" t="e">
        <f t="shared" si="10"/>
        <v>#N/A</v>
      </c>
      <c r="DP6" s="80" t="e">
        <f t="shared" si="10"/>
        <v>#N/A</v>
      </c>
      <c r="DQ6" s="80" t="e">
        <f t="shared" si="10"/>
        <v>#N/A</v>
      </c>
      <c r="DR6" s="80" t="e">
        <f t="shared" si="10"/>
        <v>#N/A</v>
      </c>
      <c r="DS6" s="80" t="str">
        <f>IF(DS7="","",IF(DS7="-","【-】","【"&amp;SUBSTITUTE(TEXT(DS7,"#,##0.00"),"-","△")&amp;"】"))</f>
        <v/>
      </c>
      <c r="DT6" s="80" t="e">
        <f t="shared" ref="DT6:EC6" si="11">IF(DT7="",NA(),DT7)</f>
        <v>#N/A</v>
      </c>
      <c r="DU6" s="80" t="e">
        <f t="shared" si="11"/>
        <v>#N/A</v>
      </c>
      <c r="DV6" s="80" t="e">
        <f t="shared" si="11"/>
        <v>#N/A</v>
      </c>
      <c r="DW6" s="80" t="e">
        <f t="shared" si="11"/>
        <v>#N/A</v>
      </c>
      <c r="DX6" s="80" t="e">
        <f t="shared" si="11"/>
        <v>#N/A</v>
      </c>
      <c r="DY6" s="80" t="e">
        <f t="shared" si="11"/>
        <v>#N/A</v>
      </c>
      <c r="DZ6" s="80" t="e">
        <f t="shared" si="11"/>
        <v>#N/A</v>
      </c>
      <c r="EA6" s="80" t="e">
        <f t="shared" si="11"/>
        <v>#N/A</v>
      </c>
      <c r="EB6" s="80" t="e">
        <f t="shared" si="11"/>
        <v>#N/A</v>
      </c>
      <c r="EC6" s="80" t="e">
        <f t="shared" si="11"/>
        <v>#N/A</v>
      </c>
      <c r="ED6" s="80" t="str">
        <f>IF(ED7="","",IF(ED7="-","【-】","【"&amp;SUBSTITUTE(TEXT(ED7,"#,##0.00"),"-","△")&amp;"】"))</f>
        <v/>
      </c>
      <c r="EE6" s="80">
        <f t="shared" ref="EE6:EN6" si="12">IF(EE7="",NA(),EE7)</f>
        <v>0</v>
      </c>
      <c r="EF6" s="80">
        <f t="shared" si="12"/>
        <v>0</v>
      </c>
      <c r="EG6" s="80">
        <f t="shared" si="12"/>
        <v>0</v>
      </c>
      <c r="EH6" s="80">
        <f t="shared" si="12"/>
        <v>0</v>
      </c>
      <c r="EI6" s="80">
        <f t="shared" si="12"/>
        <v>0</v>
      </c>
      <c r="EJ6" s="88">
        <f t="shared" si="12"/>
        <v>0.13</v>
      </c>
      <c r="EK6" s="88">
        <f t="shared" si="12"/>
        <v>0.13</v>
      </c>
      <c r="EL6" s="88">
        <f t="shared" si="12"/>
        <v>9.e-02</v>
      </c>
      <c r="EM6" s="88">
        <f t="shared" si="12"/>
        <v>0.36</v>
      </c>
      <c r="EN6" s="88">
        <f t="shared" si="12"/>
        <v>0.39</v>
      </c>
      <c r="EO6" s="80" t="str">
        <f>IF(EO7="","",IF(EO7="-","【-】","【"&amp;SUBSTITUTE(TEXT(EO7,"#,##0.00"),"-","△")&amp;"】"))</f>
        <v>【0.30】</v>
      </c>
    </row>
    <row r="7" spans="1:145" s="65" customFormat="1">
      <c r="A7" s="66"/>
      <c r="B7" s="72">
        <v>2020</v>
      </c>
      <c r="C7" s="72">
        <v>192121</v>
      </c>
      <c r="D7" s="72">
        <v>47</v>
      </c>
      <c r="E7" s="72">
        <v>17</v>
      </c>
      <c r="F7" s="72">
        <v>4</v>
      </c>
      <c r="G7" s="72">
        <v>0</v>
      </c>
      <c r="H7" s="72" t="s">
        <v>82</v>
      </c>
      <c r="I7" s="72" t="s">
        <v>99</v>
      </c>
      <c r="J7" s="72" t="s">
        <v>100</v>
      </c>
      <c r="K7" s="72" t="s">
        <v>13</v>
      </c>
      <c r="L7" s="72" t="s">
        <v>101</v>
      </c>
      <c r="M7" s="72" t="s">
        <v>102</v>
      </c>
      <c r="N7" s="81" t="s">
        <v>43</v>
      </c>
      <c r="O7" s="81" t="s">
        <v>103</v>
      </c>
      <c r="P7" s="81">
        <v>0.56999999999999995</v>
      </c>
      <c r="Q7" s="81">
        <v>97.46</v>
      </c>
      <c r="R7" s="81">
        <v>2860</v>
      </c>
      <c r="S7" s="81">
        <v>22607</v>
      </c>
      <c r="T7" s="81">
        <v>170.57</v>
      </c>
      <c r="U7" s="81">
        <v>132.54</v>
      </c>
      <c r="V7" s="81">
        <v>129</v>
      </c>
      <c r="W7" s="81">
        <v>0.11</v>
      </c>
      <c r="X7" s="81">
        <v>1172.73</v>
      </c>
      <c r="Y7" s="81">
        <v>97.55</v>
      </c>
      <c r="Z7" s="81">
        <v>97.23</v>
      </c>
      <c r="AA7" s="81">
        <v>97.31</v>
      </c>
      <c r="AB7" s="81">
        <v>97.34</v>
      </c>
      <c r="AC7" s="81">
        <v>97.19</v>
      </c>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v>0</v>
      </c>
      <c r="BG7" s="81">
        <v>0</v>
      </c>
      <c r="BH7" s="81">
        <v>0</v>
      </c>
      <c r="BI7" s="81">
        <v>0</v>
      </c>
      <c r="BJ7" s="81">
        <v>0</v>
      </c>
      <c r="BK7" s="81">
        <v>1592.72</v>
      </c>
      <c r="BL7" s="81">
        <v>1223.96</v>
      </c>
      <c r="BM7" s="81">
        <v>1269.1500000000001</v>
      </c>
      <c r="BN7" s="81">
        <v>1206.79</v>
      </c>
      <c r="BO7" s="81">
        <v>1258.43</v>
      </c>
      <c r="BP7" s="81">
        <v>1260.21</v>
      </c>
      <c r="BQ7" s="81">
        <v>76.349999999999994</v>
      </c>
      <c r="BR7" s="81">
        <v>86.06</v>
      </c>
      <c r="BS7" s="81">
        <v>86.04</v>
      </c>
      <c r="BT7" s="81">
        <v>82.95</v>
      </c>
      <c r="BU7" s="81">
        <v>81.09</v>
      </c>
      <c r="BV7" s="81">
        <v>53.7</v>
      </c>
      <c r="BW7" s="81">
        <v>61.54</v>
      </c>
      <c r="BX7" s="81">
        <v>63.97</v>
      </c>
      <c r="BY7" s="81">
        <v>71.84</v>
      </c>
      <c r="BZ7" s="81">
        <v>73.36</v>
      </c>
      <c r="CA7" s="81">
        <v>75.290000000000006</v>
      </c>
      <c r="CB7" s="81">
        <v>245.37</v>
      </c>
      <c r="CC7" s="81">
        <v>219.71</v>
      </c>
      <c r="CD7" s="81">
        <v>227.62</v>
      </c>
      <c r="CE7" s="81">
        <v>238.49</v>
      </c>
      <c r="CF7" s="81">
        <v>244.52</v>
      </c>
      <c r="CG7" s="81">
        <v>300.35000000000002</v>
      </c>
      <c r="CH7" s="81">
        <v>267.86</v>
      </c>
      <c r="CI7" s="81">
        <v>256.82</v>
      </c>
      <c r="CJ7" s="81">
        <v>228.47</v>
      </c>
      <c r="CK7" s="81">
        <v>224.88</v>
      </c>
      <c r="CL7" s="81">
        <v>215.41</v>
      </c>
      <c r="CM7" s="81" t="s">
        <v>43</v>
      </c>
      <c r="CN7" s="81" t="s">
        <v>43</v>
      </c>
      <c r="CO7" s="81" t="s">
        <v>43</v>
      </c>
      <c r="CP7" s="81" t="s">
        <v>43</v>
      </c>
      <c r="CQ7" s="81" t="s">
        <v>43</v>
      </c>
      <c r="CR7" s="81">
        <v>37.72</v>
      </c>
      <c r="CS7" s="81">
        <v>37.08</v>
      </c>
      <c r="CT7" s="81">
        <v>37.46</v>
      </c>
      <c r="CU7" s="81">
        <v>42.47</v>
      </c>
      <c r="CV7" s="81">
        <v>42.4</v>
      </c>
      <c r="CW7" s="81">
        <v>42.9</v>
      </c>
      <c r="CX7" s="81">
        <v>83.33</v>
      </c>
      <c r="CY7" s="81">
        <v>83.33</v>
      </c>
      <c r="CZ7" s="81">
        <v>81.88</v>
      </c>
      <c r="DA7" s="81">
        <v>81.88</v>
      </c>
      <c r="DB7" s="81">
        <v>80.62</v>
      </c>
      <c r="DC7" s="81">
        <v>68.459999999999994</v>
      </c>
      <c r="DD7" s="81">
        <v>67.22</v>
      </c>
      <c r="DE7" s="81">
        <v>67.459999999999994</v>
      </c>
      <c r="DF7" s="81">
        <v>83.75</v>
      </c>
      <c r="DG7" s="81">
        <v>84.19</v>
      </c>
      <c r="DH7" s="81">
        <v>84.75</v>
      </c>
      <c r="DI7" s="81"/>
      <c r="DJ7" s="81"/>
      <c r="DK7" s="81"/>
      <c r="DL7" s="81"/>
      <c r="DM7" s="81"/>
      <c r="DN7" s="81"/>
      <c r="DO7" s="81"/>
      <c r="DP7" s="81"/>
      <c r="DQ7" s="81"/>
      <c r="DR7" s="81"/>
      <c r="DS7" s="81"/>
      <c r="DT7" s="81"/>
      <c r="DU7" s="81"/>
      <c r="DV7" s="81"/>
      <c r="DW7" s="81"/>
      <c r="DX7" s="81"/>
      <c r="DY7" s="81"/>
      <c r="DZ7" s="81"/>
      <c r="EA7" s="81"/>
      <c r="EB7" s="81"/>
      <c r="EC7" s="81"/>
      <c r="ED7" s="81"/>
      <c r="EE7" s="81">
        <v>0</v>
      </c>
      <c r="EF7" s="81">
        <v>0</v>
      </c>
      <c r="EG7" s="81">
        <v>0</v>
      </c>
      <c r="EH7" s="81">
        <v>0</v>
      </c>
      <c r="EI7" s="81">
        <v>0</v>
      </c>
      <c r="EJ7" s="81">
        <v>0.13</v>
      </c>
      <c r="EK7" s="81">
        <v>0.13</v>
      </c>
      <c r="EL7" s="81">
        <v>9.e-02</v>
      </c>
      <c r="EM7" s="81">
        <v>0.36</v>
      </c>
      <c r="EN7" s="81">
        <v>0.39</v>
      </c>
      <c r="EO7" s="81">
        <v>0.3</v>
      </c>
    </row>
    <row r="8" spans="1:145">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row>
    <row r="9" spans="1:145">
      <c r="A9" s="67"/>
      <c r="B9" s="67" t="s">
        <v>104</v>
      </c>
      <c r="C9" s="67" t="s">
        <v>105</v>
      </c>
      <c r="D9" s="67" t="s">
        <v>106</v>
      </c>
      <c r="E9" s="67" t="s">
        <v>107</v>
      </c>
      <c r="F9" s="67" t="s">
        <v>108</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5">
      <c r="A10" s="67" t="s">
        <v>36</v>
      </c>
      <c r="B10" s="73">
        <f>DATEVALUE($B7+12-B11&amp;"/1/"&amp;B12)</f>
        <v>46753</v>
      </c>
      <c r="C10" s="73">
        <f>DATEVALUE($B7+12-C11&amp;"/1/"&amp;C12)</f>
        <v>47119</v>
      </c>
      <c r="D10" s="73">
        <f>DATEVALUE($B7+12-D11&amp;"/1/"&amp;D12)</f>
        <v>47484</v>
      </c>
      <c r="E10" s="74">
        <f>DATEVALUE($B7+12-E11&amp;"/1/"&amp;E12)</f>
        <v>47849</v>
      </c>
      <c r="F10" s="74">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曾根 敏之</cp:lastModifiedBy>
  <dcterms:created xsi:type="dcterms:W3CDTF">2021-12-03T07:50:59Z</dcterms:created>
  <dcterms:modified xsi:type="dcterms:W3CDTF">2022-01-12T01:37:26Z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2022-01-12T01:37:26Z</vt:filetime>
  </property>
</Properties>
</file>